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LC\Licitacoes\EDITAIS DE LICITAÇOES\Editais 2019\Edital 0001078.2019\"/>
    </mc:Choice>
  </mc:AlternateContent>
  <bookViews>
    <workbookView xWindow="0" yWindow="0" windowWidth="28800" windowHeight="12435" tabRatio="594"/>
  </bookViews>
  <sheets>
    <sheet name="Planilha Orçada" sheetId="9" r:id="rId1"/>
    <sheet name="BDI" sheetId="10" r:id="rId2"/>
  </sheets>
  <calcPr calcId="162913" fullPrecision="0"/>
</workbook>
</file>

<file path=xl/calcChain.xml><?xml version="1.0" encoding="utf-8"?>
<calcChain xmlns="http://schemas.openxmlformats.org/spreadsheetml/2006/main">
  <c r="G459" i="9" l="1"/>
  <c r="F459" i="9"/>
  <c r="G209" i="9"/>
  <c r="F209" i="9"/>
  <c r="G159" i="9"/>
  <c r="F159" i="9"/>
  <c r="D13" i="10" l="1"/>
  <c r="D21" i="10" s="1"/>
  <c r="J458" i="9" l="1"/>
  <c r="I458" i="9"/>
  <c r="H458" i="9"/>
  <c r="J456" i="9"/>
  <c r="K456" i="9" s="1"/>
  <c r="H456" i="9"/>
  <c r="J455" i="9"/>
  <c r="I455" i="9"/>
  <c r="H455" i="9"/>
  <c r="J454" i="9"/>
  <c r="I454" i="9"/>
  <c r="H454" i="9"/>
  <c r="J453" i="9"/>
  <c r="I453" i="9"/>
  <c r="H453" i="9"/>
  <c r="J452" i="9"/>
  <c r="I452" i="9"/>
  <c r="H452" i="9"/>
  <c r="J451" i="9"/>
  <c r="I451" i="9"/>
  <c r="H451" i="9"/>
  <c r="J450" i="9"/>
  <c r="I450" i="9"/>
  <c r="H450" i="9"/>
  <c r="J449" i="9"/>
  <c r="I449" i="9"/>
  <c r="H449" i="9"/>
  <c r="J448" i="9"/>
  <c r="I448" i="9"/>
  <c r="H448" i="9"/>
  <c r="J446" i="9"/>
  <c r="I446" i="9"/>
  <c r="H446" i="9"/>
  <c r="J445" i="9"/>
  <c r="I445" i="9"/>
  <c r="H445" i="9"/>
  <c r="J444" i="9"/>
  <c r="I444" i="9"/>
  <c r="H444" i="9"/>
  <c r="J443" i="9"/>
  <c r="I443" i="9"/>
  <c r="H443" i="9"/>
  <c r="J442" i="9"/>
  <c r="I442" i="9"/>
  <c r="H442" i="9"/>
  <c r="J441" i="9"/>
  <c r="I441" i="9"/>
  <c r="H441" i="9"/>
  <c r="J440" i="9"/>
  <c r="I440" i="9"/>
  <c r="H440" i="9"/>
  <c r="J439" i="9"/>
  <c r="I439" i="9"/>
  <c r="H439" i="9"/>
  <c r="J438" i="9"/>
  <c r="I438" i="9"/>
  <c r="H438" i="9"/>
  <c r="J437" i="9"/>
  <c r="I437" i="9"/>
  <c r="H437" i="9"/>
  <c r="J435" i="9"/>
  <c r="I435" i="9"/>
  <c r="H435" i="9"/>
  <c r="J434" i="9"/>
  <c r="I434" i="9"/>
  <c r="K434" i="9" s="1"/>
  <c r="H434" i="9"/>
  <c r="J433" i="9"/>
  <c r="I433" i="9"/>
  <c r="H433" i="9"/>
  <c r="J432" i="9"/>
  <c r="I432" i="9"/>
  <c r="H432" i="9"/>
  <c r="J431" i="9"/>
  <c r="I431" i="9"/>
  <c r="H431" i="9"/>
  <c r="J430" i="9"/>
  <c r="I430" i="9"/>
  <c r="H430" i="9"/>
  <c r="J429" i="9"/>
  <c r="I429" i="9"/>
  <c r="H429" i="9"/>
  <c r="J427" i="9"/>
  <c r="I427" i="9"/>
  <c r="H427" i="9"/>
  <c r="J426" i="9"/>
  <c r="I426" i="9"/>
  <c r="H426" i="9"/>
  <c r="J425" i="9"/>
  <c r="I425" i="9"/>
  <c r="K425" i="9" s="1"/>
  <c r="H425" i="9"/>
  <c r="J424" i="9"/>
  <c r="I424" i="9"/>
  <c r="H424" i="9"/>
  <c r="J423" i="9"/>
  <c r="I423" i="9"/>
  <c r="H423" i="9"/>
  <c r="J422" i="9"/>
  <c r="I422" i="9"/>
  <c r="H422" i="9"/>
  <c r="J420" i="9"/>
  <c r="I420" i="9"/>
  <c r="K420" i="9" s="1"/>
  <c r="H420" i="9"/>
  <c r="J419" i="9"/>
  <c r="I419" i="9"/>
  <c r="H419" i="9"/>
  <c r="J418" i="9"/>
  <c r="I418" i="9"/>
  <c r="H418" i="9"/>
  <c r="J412" i="9"/>
  <c r="I412" i="9"/>
  <c r="H412" i="9"/>
  <c r="J409" i="9"/>
  <c r="I409" i="9"/>
  <c r="K409" i="9" s="1"/>
  <c r="H409" i="9"/>
  <c r="J408" i="9"/>
  <c r="I408" i="9"/>
  <c r="H408" i="9"/>
  <c r="J407" i="9"/>
  <c r="I407" i="9"/>
  <c r="H407" i="9"/>
  <c r="J406" i="9"/>
  <c r="I406" i="9"/>
  <c r="H406" i="9"/>
  <c r="J405" i="9"/>
  <c r="I405" i="9"/>
  <c r="H405" i="9"/>
  <c r="J404" i="9"/>
  <c r="I404" i="9"/>
  <c r="H404" i="9"/>
  <c r="J403" i="9"/>
  <c r="I403" i="9"/>
  <c r="H403" i="9"/>
  <c r="J402" i="9"/>
  <c r="I402" i="9"/>
  <c r="H402" i="9"/>
  <c r="J401" i="9"/>
  <c r="I401" i="9"/>
  <c r="H401" i="9"/>
  <c r="J400" i="9"/>
  <c r="I400" i="9"/>
  <c r="H400" i="9"/>
  <c r="J399" i="9"/>
  <c r="I399" i="9"/>
  <c r="H399" i="9"/>
  <c r="J398" i="9"/>
  <c r="I398" i="9"/>
  <c r="H398" i="9"/>
  <c r="J397" i="9"/>
  <c r="I397" i="9"/>
  <c r="H397" i="9"/>
  <c r="J396" i="9"/>
  <c r="I396" i="9"/>
  <c r="H396" i="9"/>
  <c r="J395" i="9"/>
  <c r="I395" i="9"/>
  <c r="H395" i="9"/>
  <c r="J393" i="9"/>
  <c r="I393" i="9"/>
  <c r="H393" i="9"/>
  <c r="J392" i="9"/>
  <c r="I392" i="9"/>
  <c r="H392" i="9"/>
  <c r="J391" i="9"/>
  <c r="I391" i="9"/>
  <c r="H391" i="9"/>
  <c r="J390" i="9"/>
  <c r="I390" i="9"/>
  <c r="H390" i="9"/>
  <c r="J389" i="9"/>
  <c r="I389" i="9"/>
  <c r="H389" i="9"/>
  <c r="J388" i="9"/>
  <c r="I388" i="9"/>
  <c r="H388" i="9"/>
  <c r="J387" i="9"/>
  <c r="I387" i="9"/>
  <c r="H387" i="9"/>
  <c r="J386" i="9"/>
  <c r="I386" i="9"/>
  <c r="H386" i="9"/>
  <c r="J385" i="9"/>
  <c r="I385" i="9"/>
  <c r="H385" i="9"/>
  <c r="J384" i="9"/>
  <c r="I384" i="9"/>
  <c r="H384" i="9"/>
  <c r="J383" i="9"/>
  <c r="I383" i="9"/>
  <c r="H383" i="9"/>
  <c r="J382" i="9"/>
  <c r="I382" i="9"/>
  <c r="H382" i="9"/>
  <c r="J381" i="9"/>
  <c r="I381" i="9"/>
  <c r="H381" i="9"/>
  <c r="J380" i="9"/>
  <c r="I380" i="9"/>
  <c r="H380" i="9"/>
  <c r="J379" i="9"/>
  <c r="I379" i="9"/>
  <c r="H379" i="9"/>
  <c r="J378" i="9"/>
  <c r="I378" i="9"/>
  <c r="H378" i="9"/>
  <c r="J377" i="9"/>
  <c r="I377" i="9"/>
  <c r="H377" i="9"/>
  <c r="J376" i="9"/>
  <c r="I376" i="9"/>
  <c r="H376" i="9"/>
  <c r="J375" i="9"/>
  <c r="I375" i="9"/>
  <c r="H375" i="9"/>
  <c r="J374" i="9"/>
  <c r="I374" i="9"/>
  <c r="H374" i="9"/>
  <c r="J373" i="9"/>
  <c r="I373" i="9"/>
  <c r="H373" i="9"/>
  <c r="J372" i="9"/>
  <c r="I372" i="9"/>
  <c r="H372" i="9"/>
  <c r="J370" i="9"/>
  <c r="I370" i="9"/>
  <c r="H370" i="9"/>
  <c r="J369" i="9"/>
  <c r="I369" i="9"/>
  <c r="H369" i="9"/>
  <c r="J368" i="9"/>
  <c r="I368" i="9"/>
  <c r="H368" i="9"/>
  <c r="J367" i="9"/>
  <c r="I367" i="9"/>
  <c r="H367" i="9"/>
  <c r="J366" i="9"/>
  <c r="I366" i="9"/>
  <c r="H366" i="9"/>
  <c r="J365" i="9"/>
  <c r="I365" i="9"/>
  <c r="H365" i="9"/>
  <c r="J364" i="9"/>
  <c r="I364" i="9"/>
  <c r="H364" i="9"/>
  <c r="J363" i="9"/>
  <c r="I363" i="9"/>
  <c r="H363" i="9"/>
  <c r="J362" i="9"/>
  <c r="I362" i="9"/>
  <c r="H362" i="9"/>
  <c r="J361" i="9"/>
  <c r="I361" i="9"/>
  <c r="H361" i="9"/>
  <c r="J360" i="9"/>
  <c r="I360" i="9"/>
  <c r="H360" i="9"/>
  <c r="J357" i="9"/>
  <c r="I357" i="9"/>
  <c r="H357" i="9"/>
  <c r="J356" i="9"/>
  <c r="I356" i="9"/>
  <c r="H356" i="9"/>
  <c r="J355" i="9"/>
  <c r="I355" i="9"/>
  <c r="H355" i="9"/>
  <c r="J354" i="9"/>
  <c r="I354" i="9"/>
  <c r="H354" i="9"/>
  <c r="J353" i="9"/>
  <c r="I353" i="9"/>
  <c r="H353" i="9"/>
  <c r="J352" i="9"/>
  <c r="I352" i="9"/>
  <c r="H352" i="9"/>
  <c r="J351" i="9"/>
  <c r="I351" i="9"/>
  <c r="H351" i="9"/>
  <c r="J350" i="9"/>
  <c r="I350" i="9"/>
  <c r="H350" i="9"/>
  <c r="J349" i="9"/>
  <c r="I349" i="9"/>
  <c r="H349" i="9"/>
  <c r="J348" i="9"/>
  <c r="I348" i="9"/>
  <c r="H348" i="9"/>
  <c r="J347" i="9"/>
  <c r="I347" i="9"/>
  <c r="H347" i="9"/>
  <c r="J346" i="9"/>
  <c r="I346" i="9"/>
  <c r="H346" i="9"/>
  <c r="J345" i="9"/>
  <c r="I345" i="9"/>
  <c r="H345" i="9"/>
  <c r="J344" i="9"/>
  <c r="I344" i="9"/>
  <c r="H344" i="9"/>
  <c r="J343" i="9"/>
  <c r="I343" i="9"/>
  <c r="H343" i="9"/>
  <c r="J342" i="9"/>
  <c r="I342" i="9"/>
  <c r="H342" i="9"/>
  <c r="J338" i="9"/>
  <c r="I338" i="9"/>
  <c r="H338" i="9"/>
  <c r="J337" i="9"/>
  <c r="I337" i="9"/>
  <c r="H337" i="9"/>
  <c r="J336" i="9"/>
  <c r="I336" i="9"/>
  <c r="H336" i="9"/>
  <c r="J335" i="9"/>
  <c r="I335" i="9"/>
  <c r="H335" i="9"/>
  <c r="I333" i="9"/>
  <c r="K333" i="9" s="1"/>
  <c r="H333" i="9"/>
  <c r="I332" i="9"/>
  <c r="K332" i="9" s="1"/>
  <c r="H332" i="9"/>
  <c r="I331" i="9"/>
  <c r="K331" i="9" s="1"/>
  <c r="H331" i="9"/>
  <c r="J330" i="9"/>
  <c r="I330" i="9"/>
  <c r="H330" i="9"/>
  <c r="J329" i="9"/>
  <c r="I329" i="9"/>
  <c r="H329" i="9"/>
  <c r="J328" i="9"/>
  <c r="I328" i="9"/>
  <c r="H328" i="9"/>
  <c r="J327" i="9"/>
  <c r="I327" i="9"/>
  <c r="H327" i="9"/>
  <c r="J326" i="9"/>
  <c r="I326" i="9"/>
  <c r="H326" i="9"/>
  <c r="J325" i="9"/>
  <c r="I325" i="9"/>
  <c r="H325" i="9"/>
  <c r="J324" i="9"/>
  <c r="I324" i="9"/>
  <c r="H324" i="9"/>
  <c r="J323" i="9"/>
  <c r="I323" i="9"/>
  <c r="H323" i="9"/>
  <c r="J322" i="9"/>
  <c r="I322" i="9"/>
  <c r="H322" i="9"/>
  <c r="J321" i="9"/>
  <c r="I321" i="9"/>
  <c r="H321" i="9"/>
  <c r="J320" i="9"/>
  <c r="I320" i="9"/>
  <c r="H320" i="9"/>
  <c r="J319" i="9"/>
  <c r="I319" i="9"/>
  <c r="H319" i="9"/>
  <c r="J318" i="9"/>
  <c r="I318" i="9"/>
  <c r="H318" i="9"/>
  <c r="J317" i="9"/>
  <c r="I317" i="9"/>
  <c r="H317" i="9"/>
  <c r="J316" i="9"/>
  <c r="I316" i="9"/>
  <c r="H316" i="9"/>
  <c r="J315" i="9"/>
  <c r="I315" i="9"/>
  <c r="H315" i="9"/>
  <c r="J314" i="9"/>
  <c r="I314" i="9"/>
  <c r="H314" i="9"/>
  <c r="J313" i="9"/>
  <c r="I313" i="9"/>
  <c r="H313" i="9"/>
  <c r="J312" i="9"/>
  <c r="I312" i="9"/>
  <c r="H312" i="9"/>
  <c r="J311" i="9"/>
  <c r="I311" i="9"/>
  <c r="H311" i="9"/>
  <c r="J310" i="9"/>
  <c r="I310" i="9"/>
  <c r="H310" i="9"/>
  <c r="J309" i="9"/>
  <c r="I309" i="9"/>
  <c r="H309" i="9"/>
  <c r="J308" i="9"/>
  <c r="I308" i="9"/>
  <c r="H308" i="9"/>
  <c r="J307" i="9"/>
  <c r="I307" i="9"/>
  <c r="H307" i="9"/>
  <c r="J306" i="9"/>
  <c r="I306" i="9"/>
  <c r="H306" i="9"/>
  <c r="J305" i="9"/>
  <c r="I305" i="9"/>
  <c r="H305" i="9"/>
  <c r="J304" i="9"/>
  <c r="I304" i="9"/>
  <c r="H304" i="9"/>
  <c r="J303" i="9"/>
  <c r="I303" i="9"/>
  <c r="H303" i="9"/>
  <c r="J302" i="9"/>
  <c r="I302" i="9"/>
  <c r="H302" i="9"/>
  <c r="J301" i="9"/>
  <c r="I301" i="9"/>
  <c r="H301" i="9"/>
  <c r="J300" i="9"/>
  <c r="I300" i="9"/>
  <c r="H300" i="9"/>
  <c r="J299" i="9"/>
  <c r="I299" i="9"/>
  <c r="H299" i="9"/>
  <c r="J298" i="9"/>
  <c r="I298" i="9"/>
  <c r="H298" i="9"/>
  <c r="J297" i="9"/>
  <c r="I297" i="9"/>
  <c r="H297" i="9"/>
  <c r="J296" i="9"/>
  <c r="I296" i="9"/>
  <c r="H296" i="9"/>
  <c r="J295" i="9"/>
  <c r="I295" i="9"/>
  <c r="H295" i="9"/>
  <c r="J294" i="9"/>
  <c r="I294" i="9"/>
  <c r="H294" i="9"/>
  <c r="J293" i="9"/>
  <c r="I293" i="9"/>
  <c r="H293" i="9"/>
  <c r="J292" i="9"/>
  <c r="I292" i="9"/>
  <c r="H292" i="9"/>
  <c r="J291" i="9"/>
  <c r="I291" i="9"/>
  <c r="H291" i="9"/>
  <c r="J290" i="9"/>
  <c r="I290" i="9"/>
  <c r="H290" i="9"/>
  <c r="J289" i="9"/>
  <c r="I289" i="9"/>
  <c r="H289" i="9"/>
  <c r="J288" i="9"/>
  <c r="I288" i="9"/>
  <c r="H288" i="9"/>
  <c r="J287" i="9"/>
  <c r="I287" i="9"/>
  <c r="H287" i="9"/>
  <c r="J286" i="9"/>
  <c r="I286" i="9"/>
  <c r="H286" i="9"/>
  <c r="J285" i="9"/>
  <c r="I285" i="9"/>
  <c r="H285" i="9"/>
  <c r="J284" i="9"/>
  <c r="I284" i="9"/>
  <c r="H284" i="9"/>
  <c r="J283" i="9"/>
  <c r="I283" i="9"/>
  <c r="H283" i="9"/>
  <c r="J282" i="9"/>
  <c r="I282" i="9"/>
  <c r="H282" i="9"/>
  <c r="J281" i="9"/>
  <c r="I281" i="9"/>
  <c r="H281" i="9"/>
  <c r="J280" i="9"/>
  <c r="I280" i="9"/>
  <c r="H280" i="9"/>
  <c r="J279" i="9"/>
  <c r="I279" i="9"/>
  <c r="H279" i="9"/>
  <c r="J278" i="9"/>
  <c r="I278" i="9"/>
  <c r="H278" i="9"/>
  <c r="J276" i="9"/>
  <c r="I276" i="9"/>
  <c r="H276" i="9"/>
  <c r="J275" i="9"/>
  <c r="I275" i="9"/>
  <c r="H275" i="9"/>
  <c r="J274" i="9"/>
  <c r="I274" i="9"/>
  <c r="H274" i="9"/>
  <c r="J273" i="9"/>
  <c r="I273" i="9"/>
  <c r="H273" i="9"/>
  <c r="J272" i="9"/>
  <c r="I272" i="9"/>
  <c r="H272" i="9"/>
  <c r="J271" i="9"/>
  <c r="I271" i="9"/>
  <c r="H271" i="9"/>
  <c r="J270" i="9"/>
  <c r="I270" i="9"/>
  <c r="H270" i="9"/>
  <c r="J269" i="9"/>
  <c r="I269" i="9"/>
  <c r="H269" i="9"/>
  <c r="J268" i="9"/>
  <c r="I268" i="9"/>
  <c r="H268" i="9"/>
  <c r="J267" i="9"/>
  <c r="I267" i="9"/>
  <c r="H267" i="9"/>
  <c r="J266" i="9"/>
  <c r="I266" i="9"/>
  <c r="H266" i="9"/>
  <c r="J265" i="9"/>
  <c r="I265" i="9"/>
  <c r="H265" i="9"/>
  <c r="J264" i="9"/>
  <c r="I264" i="9"/>
  <c r="H264" i="9"/>
  <c r="J263" i="9"/>
  <c r="I263" i="9"/>
  <c r="H263" i="9"/>
  <c r="J261" i="9"/>
  <c r="I261" i="9"/>
  <c r="H261" i="9"/>
  <c r="J260" i="9"/>
  <c r="I260" i="9"/>
  <c r="H260" i="9"/>
  <c r="J259" i="9"/>
  <c r="I259" i="9"/>
  <c r="H259" i="9"/>
  <c r="J258" i="9"/>
  <c r="I258" i="9"/>
  <c r="H258" i="9"/>
  <c r="J257" i="9"/>
  <c r="I257" i="9"/>
  <c r="H257" i="9"/>
  <c r="J256" i="9"/>
  <c r="I256" i="9"/>
  <c r="H256" i="9"/>
  <c r="J255" i="9"/>
  <c r="I255" i="9"/>
  <c r="H255" i="9"/>
  <c r="J254" i="9"/>
  <c r="I254" i="9"/>
  <c r="H254" i="9"/>
  <c r="J253" i="9"/>
  <c r="I253" i="9"/>
  <c r="H253" i="9"/>
  <c r="J252" i="9"/>
  <c r="I252" i="9"/>
  <c r="H252" i="9"/>
  <c r="J251" i="9"/>
  <c r="I251" i="9"/>
  <c r="H251" i="9"/>
  <c r="J250" i="9"/>
  <c r="I250" i="9"/>
  <c r="H250" i="9"/>
  <c r="J249" i="9"/>
  <c r="I249" i="9"/>
  <c r="H249" i="9"/>
  <c r="J248" i="9"/>
  <c r="I248" i="9"/>
  <c r="H248" i="9"/>
  <c r="J247" i="9"/>
  <c r="I247" i="9"/>
  <c r="H247" i="9"/>
  <c r="J246" i="9"/>
  <c r="I246" i="9"/>
  <c r="H246" i="9"/>
  <c r="J245" i="9"/>
  <c r="I245" i="9"/>
  <c r="H245" i="9"/>
  <c r="J243" i="9"/>
  <c r="I243" i="9"/>
  <c r="H243" i="9"/>
  <c r="J242" i="9"/>
  <c r="I242" i="9"/>
  <c r="H242" i="9"/>
  <c r="J241" i="9"/>
  <c r="I241" i="9"/>
  <c r="H241" i="9"/>
  <c r="J240" i="9"/>
  <c r="I240" i="9"/>
  <c r="H240" i="9"/>
  <c r="J239" i="9"/>
  <c r="I239" i="9"/>
  <c r="H239" i="9"/>
  <c r="J238" i="9"/>
  <c r="I238" i="9"/>
  <c r="H238" i="9"/>
  <c r="J237" i="9"/>
  <c r="I237" i="9"/>
  <c r="H237" i="9"/>
  <c r="J236" i="9"/>
  <c r="I236" i="9"/>
  <c r="H236" i="9"/>
  <c r="J235" i="9"/>
  <c r="I235" i="9"/>
  <c r="H235" i="9"/>
  <c r="J234" i="9"/>
  <c r="I234" i="9"/>
  <c r="H234" i="9"/>
  <c r="J233" i="9"/>
  <c r="I233" i="9"/>
  <c r="H233" i="9"/>
  <c r="J232" i="9"/>
  <c r="I232" i="9"/>
  <c r="H232" i="9"/>
  <c r="J231" i="9"/>
  <c r="I231" i="9"/>
  <c r="H231" i="9"/>
  <c r="J230" i="9"/>
  <c r="I230" i="9"/>
  <c r="H230" i="9"/>
  <c r="J229" i="9"/>
  <c r="I229" i="9"/>
  <c r="H229" i="9"/>
  <c r="J228" i="9"/>
  <c r="I228" i="9"/>
  <c r="H228" i="9"/>
  <c r="J227" i="9"/>
  <c r="I227" i="9"/>
  <c r="H227" i="9"/>
  <c r="J226" i="9"/>
  <c r="I226" i="9"/>
  <c r="H226" i="9"/>
  <c r="J225" i="9"/>
  <c r="I225" i="9"/>
  <c r="H225" i="9"/>
  <c r="J224" i="9"/>
  <c r="I224" i="9"/>
  <c r="H224" i="9"/>
  <c r="J222" i="9"/>
  <c r="I222" i="9"/>
  <c r="H222" i="9"/>
  <c r="J221" i="9"/>
  <c r="I221" i="9"/>
  <c r="H221" i="9"/>
  <c r="J219" i="9"/>
  <c r="I219" i="9"/>
  <c r="H219" i="9"/>
  <c r="J218" i="9"/>
  <c r="I218" i="9"/>
  <c r="H218" i="9"/>
  <c r="J217" i="9"/>
  <c r="I217" i="9"/>
  <c r="H217" i="9"/>
  <c r="J216" i="9"/>
  <c r="I216" i="9"/>
  <c r="H216" i="9"/>
  <c r="J215" i="9"/>
  <c r="I215" i="9"/>
  <c r="H215" i="9"/>
  <c r="J214" i="9"/>
  <c r="I214" i="9"/>
  <c r="H214" i="9"/>
  <c r="J213" i="9"/>
  <c r="I213" i="9"/>
  <c r="I459" i="9" s="1"/>
  <c r="H213" i="9"/>
  <c r="I156" i="9"/>
  <c r="K156" i="9" s="1"/>
  <c r="H156" i="9"/>
  <c r="H112" i="9"/>
  <c r="J112" i="9"/>
  <c r="I112" i="9"/>
  <c r="I155" i="9"/>
  <c r="K155" i="9" s="1"/>
  <c r="H155" i="9"/>
  <c r="J154" i="9"/>
  <c r="I154" i="9"/>
  <c r="H154" i="9"/>
  <c r="J153" i="9"/>
  <c r="I153" i="9"/>
  <c r="H153" i="9"/>
  <c r="J152" i="9"/>
  <c r="I152" i="9"/>
  <c r="H152" i="9"/>
  <c r="J151" i="9"/>
  <c r="I151" i="9"/>
  <c r="H151" i="9"/>
  <c r="J150" i="9"/>
  <c r="I150" i="9"/>
  <c r="H150" i="9"/>
  <c r="J149" i="9"/>
  <c r="I149" i="9"/>
  <c r="H149" i="9"/>
  <c r="J148" i="9"/>
  <c r="K148" i="9" s="1"/>
  <c r="H148" i="9"/>
  <c r="J147" i="9"/>
  <c r="I147" i="9"/>
  <c r="H147" i="9"/>
  <c r="J146" i="9"/>
  <c r="I146" i="9"/>
  <c r="H146" i="9"/>
  <c r="J144" i="9"/>
  <c r="I144" i="9"/>
  <c r="H144" i="9"/>
  <c r="J143" i="9"/>
  <c r="I143" i="9"/>
  <c r="H143" i="9"/>
  <c r="I142" i="9"/>
  <c r="K142" i="9" s="1"/>
  <c r="H142" i="9"/>
  <c r="J141" i="9"/>
  <c r="I141" i="9"/>
  <c r="H141" i="9"/>
  <c r="I140" i="9"/>
  <c r="K140" i="9" s="1"/>
  <c r="H140" i="9"/>
  <c r="I139" i="9"/>
  <c r="K139" i="9" s="1"/>
  <c r="H139" i="9"/>
  <c r="J138" i="9"/>
  <c r="I138" i="9"/>
  <c r="H138" i="9"/>
  <c r="J137" i="9"/>
  <c r="I137" i="9"/>
  <c r="H137" i="9"/>
  <c r="J135" i="9"/>
  <c r="I135" i="9"/>
  <c r="H135" i="9"/>
  <c r="J134" i="9"/>
  <c r="I134" i="9"/>
  <c r="H134" i="9"/>
  <c r="J133" i="9"/>
  <c r="I133" i="9"/>
  <c r="H133" i="9"/>
  <c r="J132" i="9"/>
  <c r="I132" i="9"/>
  <c r="H132" i="9"/>
  <c r="J131" i="9"/>
  <c r="I131" i="9"/>
  <c r="H131" i="9"/>
  <c r="J130" i="9"/>
  <c r="I130" i="9"/>
  <c r="H130" i="9"/>
  <c r="J129" i="9"/>
  <c r="I129" i="9"/>
  <c r="H129" i="9"/>
  <c r="J128" i="9"/>
  <c r="I128" i="9"/>
  <c r="H128" i="9"/>
  <c r="J127" i="9"/>
  <c r="I127" i="9"/>
  <c r="H127" i="9"/>
  <c r="J126" i="9"/>
  <c r="I126" i="9"/>
  <c r="H126" i="9"/>
  <c r="J125" i="9"/>
  <c r="I125" i="9"/>
  <c r="H125" i="9"/>
  <c r="J123" i="9"/>
  <c r="I123" i="9"/>
  <c r="H123" i="9"/>
  <c r="J122" i="9"/>
  <c r="I122" i="9"/>
  <c r="H122" i="9"/>
  <c r="J121" i="9"/>
  <c r="I121" i="9"/>
  <c r="H121" i="9"/>
  <c r="J120" i="9"/>
  <c r="I120" i="9"/>
  <c r="H120" i="9"/>
  <c r="J117" i="9"/>
  <c r="I117" i="9"/>
  <c r="H117" i="9"/>
  <c r="J116" i="9"/>
  <c r="I116" i="9"/>
  <c r="H116" i="9"/>
  <c r="J115" i="9"/>
  <c r="I115" i="9"/>
  <c r="H115" i="9"/>
  <c r="J113" i="9"/>
  <c r="I113" i="9"/>
  <c r="H113" i="9"/>
  <c r="J111" i="9"/>
  <c r="I111" i="9"/>
  <c r="H111" i="9"/>
  <c r="I110" i="9"/>
  <c r="K110" i="9" s="1"/>
  <c r="H110" i="9"/>
  <c r="J109" i="9"/>
  <c r="I109" i="9"/>
  <c r="H109" i="9"/>
  <c r="J108" i="9"/>
  <c r="I108" i="9"/>
  <c r="H108" i="9"/>
  <c r="J106" i="9"/>
  <c r="I106" i="9"/>
  <c r="H106" i="9"/>
  <c r="J105" i="9"/>
  <c r="I105" i="9"/>
  <c r="H105" i="9"/>
  <c r="J104" i="9"/>
  <c r="I104" i="9"/>
  <c r="H104" i="9"/>
  <c r="J103" i="9"/>
  <c r="I103" i="9"/>
  <c r="H103" i="9"/>
  <c r="J101" i="9"/>
  <c r="I101" i="9"/>
  <c r="H101" i="9"/>
  <c r="J100" i="9"/>
  <c r="I100" i="9"/>
  <c r="H100" i="9"/>
  <c r="J99" i="9"/>
  <c r="I99" i="9"/>
  <c r="H99" i="9"/>
  <c r="J98" i="9"/>
  <c r="I98" i="9"/>
  <c r="H98" i="9"/>
  <c r="J97" i="9"/>
  <c r="I97" i="9"/>
  <c r="H97" i="9"/>
  <c r="J96" i="9"/>
  <c r="I96" i="9"/>
  <c r="H96" i="9"/>
  <c r="J95" i="9"/>
  <c r="I95" i="9"/>
  <c r="H95" i="9"/>
  <c r="J94" i="9"/>
  <c r="I94" i="9"/>
  <c r="H94" i="9"/>
  <c r="J93" i="9"/>
  <c r="I93" i="9"/>
  <c r="H93" i="9"/>
  <c r="J92" i="9"/>
  <c r="I92" i="9"/>
  <c r="H92" i="9"/>
  <c r="J90" i="9"/>
  <c r="I90" i="9"/>
  <c r="H90" i="9"/>
  <c r="J89" i="9"/>
  <c r="I89" i="9"/>
  <c r="H89" i="9"/>
  <c r="J88" i="9"/>
  <c r="I88" i="9"/>
  <c r="H88" i="9"/>
  <c r="J87" i="9"/>
  <c r="I87" i="9"/>
  <c r="K87" i="9" s="1"/>
  <c r="H87" i="9"/>
  <c r="J86" i="9"/>
  <c r="I86" i="9"/>
  <c r="H86" i="9"/>
  <c r="J85" i="9"/>
  <c r="I85" i="9"/>
  <c r="H85" i="9"/>
  <c r="J84" i="9"/>
  <c r="I84" i="9"/>
  <c r="H84" i="9"/>
  <c r="J83" i="9"/>
  <c r="I83" i="9"/>
  <c r="H83" i="9"/>
  <c r="J81" i="9"/>
  <c r="I81" i="9"/>
  <c r="H81" i="9"/>
  <c r="J80" i="9"/>
  <c r="I80" i="9"/>
  <c r="H80" i="9"/>
  <c r="J79" i="9"/>
  <c r="I79" i="9"/>
  <c r="H79" i="9"/>
  <c r="J78" i="9"/>
  <c r="I78" i="9"/>
  <c r="H78" i="9"/>
  <c r="J77" i="9"/>
  <c r="I77" i="9"/>
  <c r="H77" i="9"/>
  <c r="J76" i="9"/>
  <c r="I76" i="9"/>
  <c r="H76" i="9"/>
  <c r="J73" i="9"/>
  <c r="I73" i="9"/>
  <c r="H73" i="9"/>
  <c r="J72" i="9"/>
  <c r="I72" i="9"/>
  <c r="H72" i="9"/>
  <c r="J71" i="9"/>
  <c r="I71" i="9"/>
  <c r="H71" i="9"/>
  <c r="J69" i="9"/>
  <c r="I69" i="9"/>
  <c r="H69" i="9"/>
  <c r="J68" i="9"/>
  <c r="I68" i="9"/>
  <c r="H68" i="9"/>
  <c r="J67" i="9"/>
  <c r="I67" i="9"/>
  <c r="H67" i="9"/>
  <c r="J65" i="9"/>
  <c r="I65" i="9"/>
  <c r="H65" i="9"/>
  <c r="J64" i="9"/>
  <c r="I64" i="9"/>
  <c r="H64" i="9"/>
  <c r="J63" i="9"/>
  <c r="I63" i="9"/>
  <c r="H63" i="9"/>
  <c r="J62" i="9"/>
  <c r="I62" i="9"/>
  <c r="H62" i="9"/>
  <c r="J61" i="9"/>
  <c r="I61" i="9"/>
  <c r="H61" i="9"/>
  <c r="J60" i="9"/>
  <c r="I60" i="9"/>
  <c r="H60" i="9"/>
  <c r="J59" i="9"/>
  <c r="I59" i="9"/>
  <c r="H59" i="9"/>
  <c r="J58" i="9"/>
  <c r="I58" i="9"/>
  <c r="H58" i="9"/>
  <c r="J57" i="9"/>
  <c r="I57" i="9"/>
  <c r="H57" i="9"/>
  <c r="J56" i="9"/>
  <c r="I56" i="9"/>
  <c r="H56" i="9"/>
  <c r="J55" i="9"/>
  <c r="I55" i="9"/>
  <c r="H55" i="9"/>
  <c r="J52" i="9"/>
  <c r="I52" i="9"/>
  <c r="H52" i="9"/>
  <c r="J51" i="9"/>
  <c r="I51" i="9"/>
  <c r="H51" i="9"/>
  <c r="J50" i="9"/>
  <c r="I50" i="9"/>
  <c r="H50" i="9"/>
  <c r="J49" i="9"/>
  <c r="I49" i="9"/>
  <c r="H49" i="9"/>
  <c r="J48" i="9"/>
  <c r="I48" i="9"/>
  <c r="H48" i="9"/>
  <c r="J47" i="9"/>
  <c r="I47" i="9"/>
  <c r="H47" i="9"/>
  <c r="J158" i="9"/>
  <c r="I158" i="9"/>
  <c r="H158" i="9"/>
  <c r="J45" i="9"/>
  <c r="I45" i="9"/>
  <c r="H45" i="9"/>
  <c r="J44" i="9"/>
  <c r="I44" i="9"/>
  <c r="H44" i="9"/>
  <c r="J42" i="9"/>
  <c r="I42" i="9"/>
  <c r="H42" i="9"/>
  <c r="J41" i="9"/>
  <c r="I41" i="9"/>
  <c r="H41" i="9"/>
  <c r="J40" i="9"/>
  <c r="I40" i="9"/>
  <c r="H40" i="9"/>
  <c r="J39" i="9"/>
  <c r="I39" i="9"/>
  <c r="H39" i="9"/>
  <c r="J37" i="9"/>
  <c r="I37" i="9"/>
  <c r="H37" i="9"/>
  <c r="J36" i="9"/>
  <c r="I36" i="9"/>
  <c r="H36" i="9"/>
  <c r="J35" i="9"/>
  <c r="I35" i="9"/>
  <c r="H35" i="9"/>
  <c r="J33" i="9"/>
  <c r="I33" i="9"/>
  <c r="H33" i="9"/>
  <c r="J32" i="9"/>
  <c r="I32" i="9"/>
  <c r="H32" i="9"/>
  <c r="J30" i="9"/>
  <c r="I30" i="9"/>
  <c r="H30" i="9"/>
  <c r="J29" i="9"/>
  <c r="I29" i="9"/>
  <c r="H29" i="9"/>
  <c r="J27" i="9"/>
  <c r="K27" i="9" s="1"/>
  <c r="H27" i="9"/>
  <c r="J26" i="9"/>
  <c r="K26" i="9" s="1"/>
  <c r="H26" i="9"/>
  <c r="J24" i="9"/>
  <c r="I24" i="9"/>
  <c r="H24" i="9"/>
  <c r="J22" i="9"/>
  <c r="I22" i="9"/>
  <c r="H22" i="9"/>
  <c r="J208" i="9"/>
  <c r="I208" i="9"/>
  <c r="H208" i="9"/>
  <c r="J207" i="9"/>
  <c r="I207" i="9"/>
  <c r="H207" i="9"/>
  <c r="J206" i="9"/>
  <c r="I206" i="9"/>
  <c r="H206" i="9"/>
  <c r="J205" i="9"/>
  <c r="I205" i="9"/>
  <c r="H205" i="9"/>
  <c r="J204" i="9"/>
  <c r="I204" i="9"/>
  <c r="H204" i="9"/>
  <c r="J203" i="9"/>
  <c r="I203" i="9"/>
  <c r="H203" i="9"/>
  <c r="J202" i="9"/>
  <c r="I202" i="9"/>
  <c r="H202" i="9"/>
  <c r="J201" i="9"/>
  <c r="I201" i="9"/>
  <c r="H201" i="9"/>
  <c r="J200" i="9"/>
  <c r="I200" i="9"/>
  <c r="H200" i="9"/>
  <c r="J199" i="9"/>
  <c r="I199" i="9"/>
  <c r="H199" i="9"/>
  <c r="J198" i="9"/>
  <c r="I198" i="9"/>
  <c r="H198" i="9"/>
  <c r="J197" i="9"/>
  <c r="I197" i="9"/>
  <c r="H197" i="9"/>
  <c r="J195" i="9"/>
  <c r="I195" i="9"/>
  <c r="H195" i="9"/>
  <c r="J194" i="9"/>
  <c r="I194" i="9"/>
  <c r="H194" i="9"/>
  <c r="J193" i="9"/>
  <c r="I193" i="9"/>
  <c r="H193" i="9"/>
  <c r="J192" i="9"/>
  <c r="I192" i="9"/>
  <c r="J190" i="9"/>
  <c r="I190" i="9"/>
  <c r="H190" i="9"/>
  <c r="J189" i="9"/>
  <c r="I189" i="9"/>
  <c r="H189" i="9"/>
  <c r="J188" i="9"/>
  <c r="I188" i="9"/>
  <c r="H188" i="9"/>
  <c r="J187" i="9"/>
  <c r="I187" i="9"/>
  <c r="H187" i="9"/>
  <c r="J186" i="9"/>
  <c r="I186" i="9"/>
  <c r="H186" i="9"/>
  <c r="J185" i="9"/>
  <c r="I185" i="9"/>
  <c r="H185" i="9"/>
  <c r="J184" i="9"/>
  <c r="I184" i="9"/>
  <c r="H184" i="9"/>
  <c r="J183" i="9"/>
  <c r="I183" i="9"/>
  <c r="H183" i="9"/>
  <c r="J182" i="9"/>
  <c r="I182" i="9"/>
  <c r="H182" i="9"/>
  <c r="J181" i="9"/>
  <c r="I181" i="9"/>
  <c r="H181" i="9"/>
  <c r="J180" i="9"/>
  <c r="I180" i="9"/>
  <c r="H180" i="9"/>
  <c r="J179" i="9"/>
  <c r="I179" i="9"/>
  <c r="H179" i="9"/>
  <c r="J178" i="9"/>
  <c r="I178" i="9"/>
  <c r="H178" i="9"/>
  <c r="J177" i="9"/>
  <c r="I177" i="9"/>
  <c r="H177" i="9"/>
  <c r="J176" i="9"/>
  <c r="I176" i="9"/>
  <c r="H176" i="9"/>
  <c r="J174" i="9"/>
  <c r="I174" i="9"/>
  <c r="H174" i="9"/>
  <c r="J173" i="9"/>
  <c r="I173" i="9"/>
  <c r="H173" i="9"/>
  <c r="J172" i="9"/>
  <c r="I172" i="9"/>
  <c r="H172" i="9"/>
  <c r="J171" i="9"/>
  <c r="I171" i="9"/>
  <c r="H171" i="9"/>
  <c r="J170" i="9"/>
  <c r="I170" i="9"/>
  <c r="H170" i="9"/>
  <c r="J169" i="9"/>
  <c r="I169" i="9"/>
  <c r="H169" i="9"/>
  <c r="J168" i="9"/>
  <c r="I168" i="9"/>
  <c r="H168" i="9"/>
  <c r="J166" i="9"/>
  <c r="I166" i="9"/>
  <c r="H166" i="9"/>
  <c r="I164" i="9"/>
  <c r="K164" i="9" s="1"/>
  <c r="H164" i="9"/>
  <c r="J162" i="9"/>
  <c r="J209" i="9" s="1"/>
  <c r="I162" i="9"/>
  <c r="H162" i="9"/>
  <c r="D192" i="9"/>
  <c r="I19" i="9"/>
  <c r="I18" i="9"/>
  <c r="J19" i="9"/>
  <c r="H19" i="9"/>
  <c r="J18" i="9"/>
  <c r="J21" i="9"/>
  <c r="I21" i="9"/>
  <c r="H21" i="9"/>
  <c r="H18" i="9"/>
  <c r="H159" i="9" s="1"/>
  <c r="H192" i="9"/>
  <c r="J159" i="9" l="1"/>
  <c r="I159" i="9"/>
  <c r="J459" i="9"/>
  <c r="K342" i="9"/>
  <c r="K354" i="9"/>
  <c r="K364" i="9"/>
  <c r="K381" i="9"/>
  <c r="K449" i="9"/>
  <c r="I209" i="9"/>
  <c r="K181" i="9"/>
  <c r="K185" i="9"/>
  <c r="K189" i="9"/>
  <c r="K24" i="9"/>
  <c r="K177" i="9"/>
  <c r="K73" i="9"/>
  <c r="K79" i="9"/>
  <c r="K97" i="9"/>
  <c r="K101" i="9"/>
  <c r="K299" i="9"/>
  <c r="K303" i="9"/>
  <c r="K307" i="9"/>
  <c r="K319" i="9"/>
  <c r="K327" i="9"/>
  <c r="K67" i="9"/>
  <c r="K92" i="9"/>
  <c r="K195" i="9"/>
  <c r="K204" i="9"/>
  <c r="K208" i="9"/>
  <c r="K30" i="9"/>
  <c r="K36" i="9"/>
  <c r="K56" i="9"/>
  <c r="K60" i="9"/>
  <c r="K64" i="9"/>
  <c r="K128" i="9"/>
  <c r="K137" i="9"/>
  <c r="K147" i="9"/>
  <c r="K150" i="9"/>
  <c r="K154" i="9"/>
  <c r="K112" i="9"/>
  <c r="K229" i="9"/>
  <c r="K237" i="9"/>
  <c r="K246" i="9"/>
  <c r="K250" i="9"/>
  <c r="K288" i="9"/>
  <c r="K304" i="9"/>
  <c r="K324" i="9"/>
  <c r="K192" i="9"/>
  <c r="K201" i="9"/>
  <c r="K205" i="9"/>
  <c r="K22" i="9"/>
  <c r="K32" i="9"/>
  <c r="K37" i="9"/>
  <c r="K57" i="9"/>
  <c r="K61" i="9"/>
  <c r="K65" i="9"/>
  <c r="K113" i="9"/>
  <c r="K120" i="9"/>
  <c r="K125" i="9"/>
  <c r="K129" i="9"/>
  <c r="K138" i="9"/>
  <c r="K143" i="9"/>
  <c r="K151" i="9"/>
  <c r="K230" i="9"/>
  <c r="K234" i="9"/>
  <c r="K238" i="9"/>
  <c r="K251" i="9"/>
  <c r="K255" i="9"/>
  <c r="K259" i="9"/>
  <c r="K264" i="9"/>
  <c r="K285" i="9"/>
  <c r="K293" i="9"/>
  <c r="K294" i="9"/>
  <c r="K297" i="9"/>
  <c r="K301" i="9"/>
  <c r="K305" i="9"/>
  <c r="K309" i="9"/>
  <c r="K313" i="9"/>
  <c r="K317" i="9"/>
  <c r="K321" i="9"/>
  <c r="K325" i="9"/>
  <c r="K329" i="9"/>
  <c r="K330" i="9"/>
  <c r="K336" i="9"/>
  <c r="K343" i="9"/>
  <c r="K347" i="9"/>
  <c r="K351" i="9"/>
  <c r="K408" i="9"/>
  <c r="K429" i="9"/>
  <c r="K432" i="9"/>
  <c r="K437" i="9"/>
  <c r="K218" i="9"/>
  <c r="K228" i="9"/>
  <c r="K19" i="9"/>
  <c r="K215" i="9"/>
  <c r="K219" i="9"/>
  <c r="K183" i="9"/>
  <c r="K158" i="9"/>
  <c r="K89" i="9"/>
  <c r="K108" i="9"/>
  <c r="K213" i="9"/>
  <c r="K363" i="9"/>
  <c r="K366" i="9"/>
  <c r="K400" i="9"/>
  <c r="K404" i="9"/>
  <c r="K405" i="9"/>
  <c r="K173" i="9"/>
  <c r="K35" i="9"/>
  <c r="K373" i="9"/>
  <c r="K455" i="9"/>
  <c r="K451" i="9"/>
  <c r="K446" i="9"/>
  <c r="K444" i="9"/>
  <c r="K442" i="9"/>
  <c r="K439" i="9"/>
  <c r="K433" i="9"/>
  <c r="K427" i="9"/>
  <c r="K418" i="9"/>
  <c r="K407" i="9"/>
  <c r="K406" i="9"/>
  <c r="K402" i="9"/>
  <c r="K399" i="9"/>
  <c r="K398" i="9"/>
  <c r="K397" i="9"/>
  <c r="K396" i="9"/>
  <c r="K393" i="9"/>
  <c r="K390" i="9"/>
  <c r="K388" i="9"/>
  <c r="K386" i="9"/>
  <c r="K383" i="9"/>
  <c r="K382" i="9"/>
  <c r="K380" i="9"/>
  <c r="K378" i="9"/>
  <c r="K376" i="9"/>
  <c r="K374" i="9"/>
  <c r="K372" i="9"/>
  <c r="K370" i="9"/>
  <c r="K369" i="9"/>
  <c r="K368" i="9"/>
  <c r="K367" i="9"/>
  <c r="K365" i="9"/>
  <c r="K362" i="9"/>
  <c r="K361" i="9"/>
  <c r="K356" i="9"/>
  <c r="K353" i="9"/>
  <c r="K349" i="9"/>
  <c r="K345" i="9"/>
  <c r="K338" i="9"/>
  <c r="K315" i="9"/>
  <c r="K311" i="9"/>
  <c r="K291" i="9"/>
  <c r="K283" i="9"/>
  <c r="K279" i="9"/>
  <c r="K276" i="9"/>
  <c r="K260" i="9"/>
  <c r="K248" i="9"/>
  <c r="K245" i="9"/>
  <c r="K241" i="9"/>
  <c r="K240" i="9"/>
  <c r="K239" i="9"/>
  <c r="K235" i="9"/>
  <c r="K233" i="9"/>
  <c r="K231" i="9"/>
  <c r="K227" i="9"/>
  <c r="K203" i="9"/>
  <c r="K200" i="9"/>
  <c r="K199" i="9"/>
  <c r="K190" i="9"/>
  <c r="K187" i="9"/>
  <c r="K186" i="9"/>
  <c r="K182" i="9"/>
  <c r="K179" i="9"/>
  <c r="K178" i="9"/>
  <c r="K174" i="9"/>
  <c r="K170" i="9"/>
  <c r="K144" i="9"/>
  <c r="K132" i="9"/>
  <c r="K127" i="9"/>
  <c r="K126" i="9"/>
  <c r="K121" i="9"/>
  <c r="K115" i="9"/>
  <c r="K103" i="9"/>
  <c r="K98" i="9"/>
  <c r="K95" i="9"/>
  <c r="K86" i="9"/>
  <c r="K85" i="9"/>
  <c r="K80" i="9"/>
  <c r="K77" i="9"/>
  <c r="K76" i="9"/>
  <c r="K71" i="9"/>
  <c r="K68" i="9"/>
  <c r="K62" i="9"/>
  <c r="K58" i="9"/>
  <c r="K48" i="9"/>
  <c r="K45" i="9"/>
  <c r="K29" i="9"/>
  <c r="K18" i="9"/>
  <c r="G460" i="9"/>
  <c r="F460" i="9"/>
  <c r="K33" i="9"/>
  <c r="K44" i="9"/>
  <c r="K49" i="9"/>
  <c r="K59" i="9"/>
  <c r="K63" i="9"/>
  <c r="K69" i="9"/>
  <c r="K104" i="9"/>
  <c r="K109" i="9"/>
  <c r="K134" i="9"/>
  <c r="K268" i="9"/>
  <c r="K272" i="9"/>
  <c r="K278" i="9"/>
  <c r="K281" i="9"/>
  <c r="K286" i="9"/>
  <c r="K290" i="9"/>
  <c r="K295" i="9"/>
  <c r="K322" i="9"/>
  <c r="K348" i="9"/>
  <c r="K430" i="9"/>
  <c r="K448" i="9"/>
  <c r="K162" i="9"/>
  <c r="K207" i="9"/>
  <c r="K47" i="9"/>
  <c r="K51" i="9"/>
  <c r="K72" i="9"/>
  <c r="K83" i="9"/>
  <c r="K242" i="9"/>
  <c r="K344" i="9"/>
  <c r="K385" i="9"/>
  <c r="K450" i="9"/>
  <c r="K166" i="9"/>
  <c r="K171" i="9"/>
  <c r="K176" i="9"/>
  <c r="K184" i="9"/>
  <c r="K188" i="9"/>
  <c r="K193" i="9"/>
  <c r="K206" i="9"/>
  <c r="K90" i="9"/>
  <c r="K99" i="9"/>
  <c r="K100" i="9"/>
  <c r="K106" i="9"/>
  <c r="K117" i="9"/>
  <c r="K122" i="9"/>
  <c r="K217" i="9"/>
  <c r="K253" i="9"/>
  <c r="K257" i="9"/>
  <c r="K261" i="9"/>
  <c r="K266" i="9"/>
  <c r="K267" i="9"/>
  <c r="K271" i="9"/>
  <c r="K274" i="9"/>
  <c r="K275" i="9"/>
  <c r="K280" i="9"/>
  <c r="K284" i="9"/>
  <c r="K292" i="9"/>
  <c r="K296" i="9"/>
  <c r="K316" i="9"/>
  <c r="K350" i="9"/>
  <c r="K384" i="9"/>
  <c r="K391" i="9"/>
  <c r="K392" i="9"/>
  <c r="K401" i="9"/>
  <c r="K431" i="9"/>
  <c r="K435" i="9"/>
  <c r="K441" i="9"/>
  <c r="K453" i="9"/>
  <c r="K180" i="9"/>
  <c r="K202" i="9"/>
  <c r="K84" i="9"/>
  <c r="K88" i="9"/>
  <c r="K94" i="9"/>
  <c r="K152" i="9"/>
  <c r="K214" i="9"/>
  <c r="K225" i="9"/>
  <c r="K243" i="9"/>
  <c r="K247" i="9"/>
  <c r="K252" i="9"/>
  <c r="K256" i="9"/>
  <c r="K265" i="9"/>
  <c r="K270" i="9"/>
  <c r="K273" i="9"/>
  <c r="K282" i="9"/>
  <c r="K298" i="9"/>
  <c r="K302" i="9"/>
  <c r="K314" i="9"/>
  <c r="K320" i="9"/>
  <c r="K323" i="9"/>
  <c r="K326" i="9"/>
  <c r="K352" i="9"/>
  <c r="K357" i="9"/>
  <c r="K360" i="9"/>
  <c r="K377" i="9"/>
  <c r="K387" i="9"/>
  <c r="K423" i="9"/>
  <c r="K426" i="9"/>
  <c r="K445" i="9"/>
  <c r="K452" i="9"/>
  <c r="K458" i="9"/>
  <c r="K169" i="9"/>
  <c r="K197" i="9"/>
  <c r="K41" i="9"/>
  <c r="K224" i="9"/>
  <c r="H209" i="9"/>
  <c r="K168" i="9"/>
  <c r="K172" i="9"/>
  <c r="K194" i="9"/>
  <c r="K39" i="9"/>
  <c r="K40" i="9"/>
  <c r="K55" i="9"/>
  <c r="K81" i="9"/>
  <c r="K93" i="9"/>
  <c r="K96" i="9"/>
  <c r="K111" i="9"/>
  <c r="K123" i="9"/>
  <c r="K130" i="9"/>
  <c r="K131" i="9"/>
  <c r="K135" i="9"/>
  <c r="K146" i="9"/>
  <c r="K149" i="9"/>
  <c r="K153" i="9"/>
  <c r="K216" i="9"/>
  <c r="K222" i="9"/>
  <c r="K232" i="9"/>
  <c r="K236" i="9"/>
  <c r="K249" i="9"/>
  <c r="K254" i="9"/>
  <c r="K258" i="9"/>
  <c r="K263" i="9"/>
  <c r="K300" i="9"/>
  <c r="K312" i="9"/>
  <c r="K318" i="9"/>
  <c r="K328" i="9"/>
  <c r="K346" i="9"/>
  <c r="K355" i="9"/>
  <c r="K375" i="9"/>
  <c r="K379" i="9"/>
  <c r="K389" i="9"/>
  <c r="K403" i="9"/>
  <c r="K438" i="9"/>
  <c r="K440" i="9"/>
  <c r="K454" i="9"/>
  <c r="K21" i="9"/>
  <c r="K198" i="9"/>
  <c r="K42" i="9"/>
  <c r="K52" i="9"/>
  <c r="K105" i="9"/>
  <c r="K116" i="9"/>
  <c r="K133" i="9"/>
  <c r="K141" i="9"/>
  <c r="K221" i="9"/>
  <c r="K226" i="9"/>
  <c r="K289" i="9"/>
  <c r="K308" i="9"/>
  <c r="K335" i="9"/>
  <c r="K395" i="9"/>
  <c r="K419" i="9"/>
  <c r="K424" i="9"/>
  <c r="K443" i="9"/>
  <c r="H459" i="9"/>
  <c r="K50" i="9"/>
  <c r="K78" i="9"/>
  <c r="K269" i="9"/>
  <c r="K287" i="9"/>
  <c r="K306" i="9"/>
  <c r="K310" i="9"/>
  <c r="K337" i="9"/>
  <c r="K412" i="9"/>
  <c r="K422" i="9"/>
  <c r="H460" i="9" l="1"/>
  <c r="J460" i="9"/>
  <c r="I460" i="9"/>
  <c r="K209" i="9"/>
  <c r="K159" i="9"/>
  <c r="K460" i="9" s="1"/>
  <c r="K459" i="9"/>
</calcChain>
</file>

<file path=xl/sharedStrings.xml><?xml version="1.0" encoding="utf-8"?>
<sst xmlns="http://schemas.openxmlformats.org/spreadsheetml/2006/main" count="1317" uniqueCount="839">
  <si>
    <t>1.1</t>
  </si>
  <si>
    <t>1.2</t>
  </si>
  <si>
    <t>PLANILHA DE ORÇAMENTOS - COMPRA DE MATERIAIS E/OU SERVIÇOS</t>
  </si>
  <si>
    <t>ITEM</t>
  </si>
  <si>
    <t>DESCRIÇÃO</t>
  </si>
  <si>
    <t>QUANT.</t>
  </si>
  <si>
    <t>PREÇO TOTAL</t>
  </si>
  <si>
    <t>MATERIAL</t>
  </si>
  <si>
    <t>MÃO DE OBRA</t>
  </si>
  <si>
    <t>1.0</t>
  </si>
  <si>
    <t>un</t>
  </si>
  <si>
    <t>OBRAS CIVIS</t>
  </si>
  <si>
    <t>2.1</t>
  </si>
  <si>
    <t>m²</t>
  </si>
  <si>
    <t>1.1.1</t>
  </si>
  <si>
    <t>1.1.2</t>
  </si>
  <si>
    <t>x,xx</t>
  </si>
  <si>
    <t>1.2.1</t>
  </si>
  <si>
    <t>m</t>
  </si>
  <si>
    <t>MOBILIÁRIO</t>
  </si>
  <si>
    <t>1.2.2</t>
  </si>
  <si>
    <t>1.3</t>
  </si>
  <si>
    <t xml:space="preserve">TOTAL GERAL </t>
  </si>
  <si>
    <t>12.1</t>
  </si>
  <si>
    <t>INST. MECÂNICAS</t>
  </si>
  <si>
    <t>SUBTOTAL INST. MECÂNICAS:</t>
  </si>
  <si>
    <t>3.1</t>
  </si>
  <si>
    <t>m³</t>
  </si>
  <si>
    <t>2.2</t>
  </si>
  <si>
    <t>4.1</t>
  </si>
  <si>
    <t>INSTALAÇÕES ELÉTRICAS:</t>
  </si>
  <si>
    <t>5.1</t>
  </si>
  <si>
    <t>6.1</t>
  </si>
  <si>
    <t>6.2</t>
  </si>
  <si>
    <t>7.2</t>
  </si>
  <si>
    <t>8.1</t>
  </si>
  <si>
    <t>8.3</t>
  </si>
  <si>
    <t>8.4</t>
  </si>
  <si>
    <t>8.5</t>
  </si>
  <si>
    <t>I</t>
  </si>
  <si>
    <t>13.1</t>
  </si>
  <si>
    <t>13.2</t>
  </si>
  <si>
    <t>5.3</t>
  </si>
  <si>
    <t>11.1</t>
  </si>
  <si>
    <t>II</t>
  </si>
  <si>
    <t>III</t>
  </si>
  <si>
    <t>PREÇO UNITÁRIO COM BDI</t>
  </si>
  <si>
    <t>PROPONENTE</t>
  </si>
  <si>
    <t>NOME:</t>
  </si>
  <si>
    <t>SUBTOTAL INST. ELÉTRICAS:</t>
  </si>
  <si>
    <t>SERVIÇOS PRELIMINARES</t>
  </si>
  <si>
    <t>Administração da Obra</t>
  </si>
  <si>
    <t>Mês</t>
  </si>
  <si>
    <t>Mestre de Obras, com encargos complementares</t>
  </si>
  <si>
    <t>Instalações de tapumes da obra com porta de acesso</t>
  </si>
  <si>
    <t>AS BUILT</t>
  </si>
  <si>
    <t>un.</t>
  </si>
  <si>
    <t>DEMOLIÇÕES/RETIRADAS/DESMONTAGENS</t>
  </si>
  <si>
    <t>PAREDES</t>
  </si>
  <si>
    <t>1.3.1</t>
  </si>
  <si>
    <t>FORRO</t>
  </si>
  <si>
    <t>PISO</t>
  </si>
  <si>
    <t>PINTURA</t>
  </si>
  <si>
    <t>ESQUADRIAS</t>
  </si>
  <si>
    <t>SUBTOTAL OBRAS CIVIS:</t>
  </si>
  <si>
    <t>PROGRAMAÇÃO VISUAL</t>
  </si>
  <si>
    <t>Adesivos</t>
  </si>
  <si>
    <t>DIVERSOS</t>
  </si>
  <si>
    <t>Montagem do Leiaute conforme projeto</t>
  </si>
  <si>
    <t>Limpeza Final da Obra</t>
  </si>
  <si>
    <t>11.3</t>
  </si>
  <si>
    <t>REVESTIMENTOS</t>
  </si>
  <si>
    <t>Porta Cartaz</t>
  </si>
  <si>
    <t xml:space="preserve">A2PO  - Passa Objetos </t>
  </si>
  <si>
    <t>A3SIA - Simbolo Acessibilidade Universal</t>
  </si>
  <si>
    <t>Placas Suspensas</t>
  </si>
  <si>
    <t>Placas de Porta</t>
  </si>
  <si>
    <t>Placas Formatos Especiais</t>
  </si>
  <si>
    <t>11.2</t>
  </si>
  <si>
    <t>PS2 - Caixas</t>
  </si>
  <si>
    <t>PS3 - Plataforma de Atendimento</t>
  </si>
  <si>
    <t>PS4 - Atendimento Preferencial</t>
  </si>
  <si>
    <t>PP1 - Privativo para funcionários</t>
  </si>
  <si>
    <t>PP3 - No break</t>
  </si>
  <si>
    <t>PC TARIFA - Porta Cartaz tipo tarifa</t>
  </si>
  <si>
    <t>PC INFORMA - Porta Cartaz tipo informa</t>
  </si>
  <si>
    <t>Vidro incolor 6mm</t>
  </si>
  <si>
    <t>EQUIPAMENTOS</t>
  </si>
  <si>
    <t>UN.</t>
  </si>
  <si>
    <t>PP5 - Arquivo</t>
  </si>
  <si>
    <t>PP6 - Copa</t>
  </si>
  <si>
    <t>PP14 - Pressione para sair</t>
  </si>
  <si>
    <t>PP15 - Agência e horário</t>
  </si>
  <si>
    <t>SERRALHARIA</t>
  </si>
  <si>
    <t>13.3</t>
  </si>
  <si>
    <t>SALA DE AUTOATENDIMENTO</t>
  </si>
  <si>
    <t>Mascara padrão novo para máquinas de autoatendimento com tampões</t>
  </si>
  <si>
    <t>PÓRTICO c/ legenda BANRISUL ELETRÔNICO conforme padrão.</t>
  </si>
  <si>
    <t>Vidro laminado 6mm incolor parte superior da esquadria (acima 210cm)</t>
  </si>
  <si>
    <t>Vidro laminado 8mm incolor parte inferior da divisória (h= até 2,10m)</t>
  </si>
  <si>
    <t>Dispenser para sabonete em espuma</t>
  </si>
  <si>
    <t>Dispenser para toalhas de mão interfolhadas</t>
  </si>
  <si>
    <t>Dispenser para papel higiênico em rolo</t>
  </si>
  <si>
    <t>Caixilharia de alumínio c/pintura eletrostática branca, perfil série 30</t>
  </si>
  <si>
    <t>Capa assentos preferenciais</t>
  </si>
  <si>
    <t>10.1</t>
  </si>
  <si>
    <t>10.1.1</t>
  </si>
  <si>
    <t>10.1.2</t>
  </si>
  <si>
    <t>10.1.3</t>
  </si>
  <si>
    <t>10.1.4</t>
  </si>
  <si>
    <t>10.1.5</t>
  </si>
  <si>
    <t>10.1.6</t>
  </si>
  <si>
    <t>10.2</t>
  </si>
  <si>
    <t>10.4</t>
  </si>
  <si>
    <t>10.5</t>
  </si>
  <si>
    <t>10.6</t>
  </si>
  <si>
    <t>3.2</t>
  </si>
  <si>
    <t>8.2</t>
  </si>
  <si>
    <t>INSTALAÇÕES PROVISÓRIAS</t>
  </si>
  <si>
    <t>Tinta PVA na cor branca, aplicação de duas demãos, sobre tapume</t>
  </si>
  <si>
    <t>4.2</t>
  </si>
  <si>
    <t>5.2</t>
  </si>
  <si>
    <t>10.3</t>
  </si>
  <si>
    <t>13.4</t>
  </si>
  <si>
    <t>10.7</t>
  </si>
  <si>
    <t>ITENS IMOBILIZÁVEIS</t>
  </si>
  <si>
    <t>PORTA DE ENROLAR AUTOMATIZADA</t>
  </si>
  <si>
    <t>DIFUSÃO DE AR</t>
  </si>
  <si>
    <t xml:space="preserve">MONTAGEM DOS QUADROS DE DISTRIBUIÇÃO E CABOS ELÉTRICOS: </t>
  </si>
  <si>
    <t>PONTOS DE ILUMINAÇÃO /TOMADAS e AR CONDICIONADO</t>
  </si>
  <si>
    <t>INSTALAÇÕES DE ILUMINAÇÃO/SINALIZAÇÂO DE EMERGÊNCIA</t>
  </si>
  <si>
    <t>INSTALAÇÕES DE AUTOMAÇÃO (ELÉTRICAS E SINAL)</t>
  </si>
  <si>
    <t>INSTALAÇÕES ELÉTRICAS</t>
  </si>
  <si>
    <t>PONTOS PARA A TRANSMISSÃO DE DADOS</t>
  </si>
  <si>
    <t>INSTALAÇÕES TELEFÔNICAS</t>
  </si>
  <si>
    <t>PROGRAMAÇÃO VISUAL E PÓRTICO</t>
  </si>
  <si>
    <t>6.3</t>
  </si>
  <si>
    <t xml:space="preserve">INSTALAÇÕES ALARME </t>
  </si>
  <si>
    <t>7.3</t>
  </si>
  <si>
    <t>INSTALAÇÕES CFTV</t>
  </si>
  <si>
    <t>SERVIÇOS COMPLEMENTARES ELÉTRICA/AUTOMAÇÃO/TELEFÔNICO</t>
  </si>
  <si>
    <t>9.1</t>
  </si>
  <si>
    <t>9.2</t>
  </si>
  <si>
    <t>hora</t>
  </si>
  <si>
    <t>Placa da Obra NOVA</t>
  </si>
  <si>
    <t>10.8</t>
  </si>
  <si>
    <t>Engenheiro ou Arquiteto Junior com encargos complementares 4h semanais</t>
  </si>
  <si>
    <t>9.1.1</t>
  </si>
  <si>
    <t>9.1.2</t>
  </si>
  <si>
    <t>9.1.3</t>
  </si>
  <si>
    <t>9.1.4</t>
  </si>
  <si>
    <t>9.1.5</t>
  </si>
  <si>
    <t>9.1.6</t>
  </si>
  <si>
    <t>10.2.2</t>
  </si>
  <si>
    <t>10.2.3</t>
  </si>
  <si>
    <t>10.2.4</t>
  </si>
  <si>
    <t>10.3.1</t>
  </si>
  <si>
    <t>10.3.2</t>
  </si>
  <si>
    <t>10.3.3</t>
  </si>
  <si>
    <t>10.3.4</t>
  </si>
  <si>
    <t>10.3.5</t>
  </si>
  <si>
    <t>10.3.6</t>
  </si>
  <si>
    <t>10.3.7</t>
  </si>
  <si>
    <t>10.4.1</t>
  </si>
  <si>
    <t>10.4.2</t>
  </si>
  <si>
    <t>10.4.3</t>
  </si>
  <si>
    <t>10.5.1</t>
  </si>
  <si>
    <t>10.5.3</t>
  </si>
  <si>
    <t>12.1.1</t>
  </si>
  <si>
    <t>12.1.2</t>
  </si>
  <si>
    <t>12.1.3</t>
  </si>
  <si>
    <t>12.1.4</t>
  </si>
  <si>
    <t>13.5</t>
  </si>
  <si>
    <t>13.6</t>
  </si>
  <si>
    <t>13.7</t>
  </si>
  <si>
    <t>13.8</t>
  </si>
  <si>
    <t>13.9</t>
  </si>
  <si>
    <t>13.10</t>
  </si>
  <si>
    <t>13.11</t>
  </si>
  <si>
    <t>6.4</t>
  </si>
  <si>
    <t>Tinta acrílica na cor branca sobre parede em gesso acartonado com emassamento</t>
  </si>
  <si>
    <t>Tinta acrílica na cor azul Pantone 300C sobre parede externa</t>
  </si>
  <si>
    <t>Tinta acrílica na cor branca sobre parede de alvenaria com revestimento em reboco emassado</t>
  </si>
  <si>
    <t>10.2.5</t>
  </si>
  <si>
    <t>10.2.6</t>
  </si>
  <si>
    <t>10.2.7</t>
  </si>
  <si>
    <t>10.2.8</t>
  </si>
  <si>
    <t>10.2.9</t>
  </si>
  <si>
    <t>10.3.8</t>
  </si>
  <si>
    <t>PP2 - Ar Condicionado</t>
  </si>
  <si>
    <t>10.3.9</t>
  </si>
  <si>
    <t>PP4 - Sala de Reuniões</t>
  </si>
  <si>
    <t>10.3.10</t>
  </si>
  <si>
    <t>Espelho cristal e=4mm, instalados sobre base em MDF e=8mm, padrão Banrisul (12 um. com 60x130cm)</t>
  </si>
  <si>
    <t>Conjunto de folhagem (palmeira ráfis, hmax=120cm) e vaso (na cor cinza gelo), montado, com acabamento sobre a terra em pedras brancas ou cascas pinus</t>
  </si>
  <si>
    <t>10.9</t>
  </si>
  <si>
    <t>Logo CUBOS instalado na fachada com iluminação em LED, nas dimensões 72,4x66,5cm</t>
  </si>
  <si>
    <t>ELEVADOR</t>
  </si>
  <si>
    <t>9.1.7</t>
  </si>
  <si>
    <t>Vidro Multilaminado incolor espessura 32mm (6+6+6+6+6mm) com película do tipo polivinilbutiral, resistente no mínimo a nível balístico II-A, conforme tabela disponível na norma ABNT - NBR 15000/2005, fixados através de perfis metálicos chumbados na alvenaria.</t>
  </si>
  <si>
    <t>Tinta acrílica na cor branca sobre sanca em gesso acartonado com emassamento, conforme indicado em projeto</t>
  </si>
  <si>
    <t>A1LP - Adesivo Logo Padrão</t>
  </si>
  <si>
    <t>A2H AT1 - Horário de Atendimento</t>
  </si>
  <si>
    <t>A2H SAA1 - Autoatendimento</t>
  </si>
  <si>
    <t>A4SIA - Simbolo Acessibilidade Universal Cão Guia</t>
  </si>
  <si>
    <t>PS6 - Atendimento Pessoa Jurídica</t>
  </si>
  <si>
    <t>PS7 - Negócios Pessoa Física</t>
  </si>
  <si>
    <t>PS8 - Negócios Pessoa Jurídica</t>
  </si>
  <si>
    <t>PS10-GG - Gerente Geral</t>
  </si>
  <si>
    <t>PS11-GA - Gerente Adjunto</t>
  </si>
  <si>
    <t>PP8 - WC Masculino</t>
  </si>
  <si>
    <t>PP9 - WC Feminino</t>
  </si>
  <si>
    <t>PP11 - WC Masculino PNE</t>
  </si>
  <si>
    <t>PP12 - WC Feminino PNE</t>
  </si>
  <si>
    <t>PP17 - WC Masculino Braile</t>
  </si>
  <si>
    <t>PP18 - WC Feminino Braile</t>
  </si>
  <si>
    <t>9.3</t>
  </si>
  <si>
    <t>Complementação de rodapé idêntico ao existente</t>
  </si>
  <si>
    <t>Emassamento com massa corrida nas sancas em gesso acartonado</t>
  </si>
  <si>
    <t>Emassamento com massa corrida nas paredes de gesso acartonado e sobre os novos rebocos</t>
  </si>
  <si>
    <t>Forro mineral em placas 62,5x62,5cm com perfilaria</t>
  </si>
  <si>
    <t>Testeira padrão D3 (275x54cm) junto à marquise da Fachada</t>
  </si>
  <si>
    <t>Divisor de Sigilo Padrão Banrisul (conforme detalhamento específico)</t>
  </si>
  <si>
    <t>Armário em MDF 18mm acabamento melamínico cor Laca Branca. (P=35cm x H=190cm x L=110 cm) fixado ao chão c/ cantoneiras de alumínio (CT026) parafusos de inox, conforme detalhamento</t>
  </si>
  <si>
    <t>COPA/SANIÁRIOS</t>
  </si>
  <si>
    <t>Persianas verticais tipo Blackout, com giro 180º das lâminas de 90mm, trilhos de alumínio anodizado, comandos em nylon e PVC e carrinhos em polipropileno nas dimensões indicadas em planta</t>
  </si>
  <si>
    <t>Plano de Gerenciamento de Resíduos da Construção Civil</t>
  </si>
  <si>
    <t>6.6</t>
  </si>
  <si>
    <t>Divisor de ambiente padrão Banrisul</t>
  </si>
  <si>
    <t>Esquadria em alumínio L.30 (30001) Estruturada em tubos de alumínio (TG- 018) Fechamento nas extremidades em 45 graus</t>
  </si>
  <si>
    <t>Biombo padrão Banrisul (120x140cm)</t>
  </si>
  <si>
    <t>Caixilharia de alumínio com pintura eletrostática branca, perfil série 30</t>
  </si>
  <si>
    <t>Vidro incolor 5mm</t>
  </si>
  <si>
    <t>Lixeira tipo cesto em inox - 11 litros capacidade</t>
  </si>
  <si>
    <t>Lixeira em polipropileno com tampa vai e vem - 11 litros capacidade</t>
  </si>
  <si>
    <t>9.3.1</t>
  </si>
  <si>
    <t>9.3.2</t>
  </si>
  <si>
    <t>9.3.3</t>
  </si>
  <si>
    <t>9.4</t>
  </si>
  <si>
    <t>9.4.1</t>
  </si>
  <si>
    <t>9.4.2</t>
  </si>
  <si>
    <t>9.4.3</t>
  </si>
  <si>
    <t>Tinta acrílica na cor branca sobre laje de forro</t>
  </si>
  <si>
    <t>Porta dupla 175x210cm alumínio c/ pintura eletrostática branca perfil série 30</t>
  </si>
  <si>
    <t>Porta 110x210cm alumínio c/ pintura eletrostática branca perfil série 30</t>
  </si>
  <si>
    <t>As Built de todas as áreas (Projeto Civil, Mecânico, Elétrico e Lógico)</t>
  </si>
  <si>
    <t xml:space="preserve">Transporte de conteiners p/ destinação dos residuos de caliças de obra, metal (ferro e alumínio), vidro, madeira, cerâmicas, gesso, etc, produzidos pela construção civil e Descarte (atentar p/ a legislação local e memorial descritivo) </t>
  </si>
  <si>
    <t>Fornecimento e Instalação da porta detectora de metais, modelo cilíndrica, sistema de detecção bobina central, caixa de passagem com vidros curvos laminados de segurança, espessura de 10mm, conforme memorial tecnico descritivo e leiaute em anexo.</t>
  </si>
  <si>
    <t>Fornecimento e Instalação de cortina metálica (porta de enrolar) com interface para automação, conforme especificações do "Memorial para Fornecimento e Instalação de Cortinas Metálicas com Interface para Automação - ver. 9.18" - dimensões da porta: 2,81m x 3,75m (largura x altura).</t>
  </si>
  <si>
    <t xml:space="preserve">Condicionador tipo self  contained , capacidade nominal de 15 TR ,padrão banco,aquecimento elétrico  2 x 7,5 kW , com 02 condensadores remotos , 7,5 TR cada ,compressores do tipo scroll, 220V/3F/60 Hz, gás refrigerante R410A . </t>
  </si>
  <si>
    <t xml:space="preserve">Condicionador tipo Built in , dutado ,opção heavy duty, capacidade nominal de 5,0 TR ,aquecimento por reversão de ciclo , com 01 condensador remoto  ,compressor do tipo scroll, 220V/3F/60 Hz, gás refrigerante R410A . </t>
  </si>
  <si>
    <t>Condicionador split , tipo hi-wall , com capacidade nominal de 18.000 btus , quente e frio,compressor inverter , controle remoto sem fio , 220 V/1f/ 60 Hz.</t>
  </si>
  <si>
    <t>Ventilador tipo gabinete metálico,sirocco , com acionamento polia / correia,  vazão de ar mínima de  1.300 m³h, pressão minima 25,0 mmCA,equipados com filtros de ar G-4 +  M5 , para uso em tomada de ar exterior, motor 220V/ IV pólos/ 60 Hz.</t>
  </si>
  <si>
    <t>Ventilador tipo gabinete metálico,sirocco , com acionamento polia / correia,  vazão de ar mínima de  1.660 m³h, pressão minima 25,0 mmCA,equipados com filtros de ar G-4 +  M5 , para uso em tomada de ar exterior, motor 220V/ IV pólos/ 60 Hz.</t>
  </si>
  <si>
    <t>Exaustor centrifugo in line, axial tubular, vazão de ar mínima de  500 m³h, pressão minima 15,0 mmCA .</t>
  </si>
  <si>
    <t>Exaustor centrifugo in line, axial tubular, vazão de ar mínima de  350 m³h, pressão minima 15 mmCA. .</t>
  </si>
  <si>
    <t>Grelha de insuflamento, 300x300 mm, pintado na cor branca.</t>
  </si>
  <si>
    <t>Grelha de retorno de forro, 1200x300 mm, aletas fixas, pintada branco.</t>
  </si>
  <si>
    <t>Grelha de retorno no forro, 800x400 mm, com contra moldura, aletas em V.</t>
  </si>
  <si>
    <t>Grelha de exaustão, 400x200 mm, com aletas fixas, pintadas em branco.</t>
  </si>
  <si>
    <t>Grelha de exaustão, 200x150 mm , com aletas fixas, pintadas em branco.</t>
  </si>
  <si>
    <t>Registro de regulagem de lâminas opostas , 850 x300 mm</t>
  </si>
  <si>
    <t>Grelha de retorno de porta 400x150mm com contra-moldura, aletas em "V"</t>
  </si>
  <si>
    <t>Veneziana de ar externo, em aluminio anodizado, 200x200 mm, com tela anti-passáros.</t>
  </si>
  <si>
    <t>Veneziana de ar externo, em aluminio anodizado, 500x500 mm, com tela anti-passáros.</t>
  </si>
  <si>
    <t>Difusor quadrado, 4 vias,c/ reg. ,tam-4,  com caixa plenum, com registro borboleta no colarinho, pintado em branco</t>
  </si>
  <si>
    <t>Difusor quadrado, tamanho 1 com caixa plenum, com registro borboleta no colarinho, pintado em branco</t>
  </si>
  <si>
    <t>Colarinho com registro, em chapa de aço galvanizado, Diâmetro 200 mm.</t>
  </si>
  <si>
    <t>Colarinho sem registro, em chapa de aço galvanizado, Diâmetro 150 mm.</t>
  </si>
  <si>
    <t>REDE DE DUTOS</t>
  </si>
  <si>
    <t>kg</t>
  </si>
  <si>
    <t>Duto  flexivel circular, em aluminio,  com isolamento térmico e acústico, diâmetro 200 mm, com braçadeiras, luvas de conexão e suportes.</t>
  </si>
  <si>
    <t xml:space="preserve">Duto  flexivel circular, em aluminio,  sem isolamento térmico e acústico, diâmetro 100 mm </t>
  </si>
  <si>
    <t>Tubulação Frigorigena, 19,1 mm (3/4"),1,20 mm espessura ,  isolada com borracha elastomérica, incluso acessórios e suportes</t>
  </si>
  <si>
    <t>Tubulação Frigorigena, 15,9 mm (5/8"), 1,20 mm espessura , isolada com borracha elastomérica, incluso acessórios e suportes</t>
  </si>
  <si>
    <t>Tubulação Frigorigena 12,7 mm (1/2"),1,20 mm espessura  , isolada com borracha elastomérica, incluso acessórios e suportes</t>
  </si>
  <si>
    <t>Tubulação Frigorigena 9,53 mm (3/8"), 1,20 mm espessura , isolada com borracha elastomérica, incluso acessórios e suportes</t>
  </si>
  <si>
    <t>Tubulação Frigorigena 6,35 mm (1/4"), 1,20 mm espessura , isolada com borracha elastomérica, incluso acessórios e suportes</t>
  </si>
  <si>
    <t>Cabo pp, duplo,  isolado em PVC, seção 2,5 mm²- 450/750 V - 70°C- flexível.</t>
  </si>
  <si>
    <t>Cabo isolado em PVC, seção 1,5 mm²- 450/750 V - 70°C- flexível.</t>
  </si>
  <si>
    <t>Termostato analógico, on/off, 10ºC a 30 ºC , instalado, com fiação de comando</t>
  </si>
  <si>
    <t>Conjunto de controle de unidade ventiladora, em quadro de comando, com chave seletora, disjuntor e timer</t>
  </si>
  <si>
    <t>Calços anti- vibratórios para unidades condensadoras , capacidade mínima 40 kg</t>
  </si>
  <si>
    <t>cj.</t>
  </si>
  <si>
    <t>Calços anti- vibratórios para unidades evaporadoras , tipo self , capacidade mínima 150 kg</t>
  </si>
  <si>
    <t>7.1</t>
  </si>
  <si>
    <t>4.3</t>
  </si>
  <si>
    <t>4.4</t>
  </si>
  <si>
    <t>4.5</t>
  </si>
  <si>
    <t>4.6</t>
  </si>
  <si>
    <t>4.7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</si>
  <si>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</si>
  <si>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</si>
  <si>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</si>
  <si>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</si>
  <si>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</si>
  <si>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</si>
  <si>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</si>
  <si>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</si>
  <si>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</si>
  <si>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</si>
  <si>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</si>
  <si>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</si>
  <si>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</si>
  <si>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</si>
  <si>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</si>
  <si>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</si>
  <si>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</si>
  <si>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</si>
  <si>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</si>
  <si>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</si>
  <si>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1.1.3</t>
  </si>
  <si>
    <t>Acessórios para montagem, fixação, identificação dos quadros e componentes.</t>
  </si>
  <si>
    <t>pç</t>
  </si>
  <si>
    <t>1.4</t>
  </si>
  <si>
    <t>Disjuntor termomagnético monopolar, tipo mini-disjuntor - 1x25 A - Curva C, 18kA/220V, IEC-974-2.</t>
  </si>
  <si>
    <t>1.5</t>
  </si>
  <si>
    <t xml:space="preserve">Cabo de cobre unipolar flexível # 10,0mm² HF (Não Halogenado), 90°C  0,6/1kV AFUMEX, AFITOX ou similar. </t>
  </si>
  <si>
    <t>1.6</t>
  </si>
  <si>
    <t xml:space="preserve"> </t>
  </si>
  <si>
    <t>1.7</t>
  </si>
  <si>
    <t xml:space="preserve">            - 1x16A</t>
  </si>
  <si>
    <t>1.8</t>
  </si>
  <si>
    <t xml:space="preserve">            - 1x20A</t>
  </si>
  <si>
    <t>1.9</t>
  </si>
  <si>
    <t xml:space="preserve">           - 3x125A</t>
  </si>
  <si>
    <t xml:space="preserve">           - 3x50A</t>
  </si>
  <si>
    <t xml:space="preserve">           - 3x40A</t>
  </si>
  <si>
    <t xml:space="preserve">           - 3x20A</t>
  </si>
  <si>
    <t xml:space="preserve">           - 3x16A</t>
  </si>
  <si>
    <t xml:space="preserve">           - 1x16A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</si>
  <si>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</si>
  <si>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</si>
  <si>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</si>
  <si>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</si>
  <si>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</si>
  <si>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</si>
  <si>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</si>
  <si>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</si>
  <si>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</si>
  <si>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</si>
  <si>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</si>
  <si>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</si>
  <si>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Termostato analógico, On/Off, 10ºC a 30 ºC , instalado, com fiação de comando.</t>
  </si>
  <si>
    <t>2.3</t>
  </si>
  <si>
    <t>2.4</t>
  </si>
  <si>
    <t>2.5</t>
  </si>
  <si>
    <t>2.6</t>
  </si>
  <si>
    <t>Luminária Arandela de vidro (Aplique) com uma lâmpada BULBO LED 7W 4000K branco neutro, soquete E-27.</t>
  </si>
  <si>
    <t>2.7</t>
  </si>
  <si>
    <t>2.8</t>
  </si>
  <si>
    <t>Conjunto Plugs Macho/Femea 2P+T 10A/250V NBR 14136  (ligação luminárias).</t>
  </si>
  <si>
    <t>2.9</t>
  </si>
  <si>
    <t>2.10</t>
  </si>
  <si>
    <t>2.11</t>
  </si>
  <si>
    <t>Caixa embutir PAREDE 100x100x50mm (4x4").</t>
  </si>
  <si>
    <t>2.12</t>
  </si>
  <si>
    <t>2.13</t>
  </si>
  <si>
    <t>2.14</t>
  </si>
  <si>
    <t>2.15</t>
  </si>
  <si>
    <t>2.16</t>
  </si>
  <si>
    <t>2.17</t>
  </si>
  <si>
    <t>2.18</t>
  </si>
  <si>
    <t>Espelho de PVC para caixa de 4x2" (100x50mm) ou para condulete de Alumínio com:</t>
  </si>
  <si>
    <t>2.18.1</t>
  </si>
  <si>
    <t xml:space="preserve">          - tomada 1x2P+T 20A/250V NBR 14136 (AZUL). </t>
  </si>
  <si>
    <t>2.18.2</t>
  </si>
  <si>
    <t xml:space="preserve">          - tomada 2x2P+T 20A/250V NBR 14136 (AZUIS). </t>
  </si>
  <si>
    <t>2.18.3</t>
  </si>
  <si>
    <t xml:space="preserve">          - tomada 1x2P+T 20A/250V NBR 14136 (VERMELHA). </t>
  </si>
  <si>
    <t>2.18.4</t>
  </si>
  <si>
    <t xml:space="preserve">          - tomada 2x2P+T 20A/250V NBR 14136 (VERMELHAS). </t>
  </si>
  <si>
    <t>2.18.5</t>
  </si>
  <si>
    <t xml:space="preserve">          - interruptor Hotel uma tecla 15A.</t>
  </si>
  <si>
    <t>2.18.6</t>
  </si>
  <si>
    <t xml:space="preserve">          - interruptor uma tecla 15A.</t>
  </si>
  <si>
    <t>2.18.7</t>
  </si>
  <si>
    <t xml:space="preserve">          - interruptor duas teclas 15A.</t>
  </si>
  <si>
    <t>2.18.8</t>
  </si>
  <si>
    <t xml:space="preserve">          - tomada 1xP+T 20A/250V NBR 14136 (AZUL)  e interruptor uma tecla 15A.</t>
  </si>
  <si>
    <t>2.19</t>
  </si>
  <si>
    <t>2.20</t>
  </si>
  <si>
    <t>Relé foto-elétrico completo com base, 600VA - 220V/127V.</t>
  </si>
  <si>
    <t>2.21</t>
  </si>
  <si>
    <t>2.22</t>
  </si>
  <si>
    <t>2.23</t>
  </si>
  <si>
    <t>2.24</t>
  </si>
  <si>
    <t>2.25</t>
  </si>
  <si>
    <t>2.25.1</t>
  </si>
  <si>
    <t xml:space="preserve">          - ø 20mm. 3/4" - parede 1,20mm.</t>
  </si>
  <si>
    <t>2.25.2</t>
  </si>
  <si>
    <t xml:space="preserve">          - ø 25mm. 1" - parede 1,20mm.</t>
  </si>
  <si>
    <t>2.25.3</t>
  </si>
  <si>
    <t xml:space="preserve">          - ø 32mm. 1.1/2" - parede 1,50mm.</t>
  </si>
  <si>
    <t>2.25.4</t>
  </si>
  <si>
    <t xml:space="preserve">          - ø 50mm. 2"- parede 2,00mm.</t>
  </si>
  <si>
    <t>2.25.5</t>
  </si>
  <si>
    <t xml:space="preserve">          - ø 75mm. 3"- parede 2,00mm.</t>
  </si>
  <si>
    <t>2.26</t>
  </si>
  <si>
    <t>Curva Longa para Eletroduto Ferro Galvanizado leve médio ø 50mm. 2".</t>
  </si>
  <si>
    <t>2.27</t>
  </si>
  <si>
    <t>Curva Longa para Eletroduto Ferro Galvanizado leve médio ø 75mm. 3".</t>
  </si>
  <si>
    <t>2.28</t>
  </si>
  <si>
    <t>Eletroduto de PVC rigido roscável diametro 20mm (3/4").</t>
  </si>
  <si>
    <t>2.29</t>
  </si>
  <si>
    <t>Eletroduto de PVC rigido roscável diametro 25mm (1").</t>
  </si>
  <si>
    <t>2.30</t>
  </si>
  <si>
    <t>2.31</t>
  </si>
  <si>
    <t>2.32</t>
  </si>
  <si>
    <t>2.33</t>
  </si>
  <si>
    <t>2.34</t>
  </si>
  <si>
    <t>2.35</t>
  </si>
  <si>
    <t>Fixação Lateral 4 furos p/perfilado 38x38mm.</t>
  </si>
  <si>
    <t xml:space="preserve"> un</t>
  </si>
  <si>
    <t>2.36</t>
  </si>
  <si>
    <t xml:space="preserve">Emendas Internas ("I", "L") para perfilado 38x38mm.  </t>
  </si>
  <si>
    <t>2.37</t>
  </si>
  <si>
    <t xml:space="preserve">Emendas "T" ou  "X"  para perfilado 38x38mm.  </t>
  </si>
  <si>
    <t>2.38</t>
  </si>
  <si>
    <t xml:space="preserve">Acoplamento de perfilado 38x38mm p/eletrocalha. </t>
  </si>
  <si>
    <t>2.39</t>
  </si>
  <si>
    <t xml:space="preserve">Curva Horizontal 90 graus para perfilado 38x38mm. </t>
  </si>
  <si>
    <t>2.40</t>
  </si>
  <si>
    <t>Eletrocalha lisa/perfurada 200x100mm chapa 20 AWG.</t>
  </si>
  <si>
    <t>2.41</t>
  </si>
  <si>
    <t>Tampa para eletrocalha 200mm.</t>
  </si>
  <si>
    <t>2.42</t>
  </si>
  <si>
    <t xml:space="preserve">Suporte suspensão para eletrocalha 200x100mm. </t>
  </si>
  <si>
    <t>2.43</t>
  </si>
  <si>
    <t xml:space="preserve">Curva Horizontal 90° p/ eletrocalha 200x100mm. </t>
  </si>
  <si>
    <t>2.44</t>
  </si>
  <si>
    <t>Curva Vertical 90° descida p/ eletrocalha 200x100mm.</t>
  </si>
  <si>
    <t>2.45</t>
  </si>
  <si>
    <t xml:space="preserve">Te Horizontal p/ eletrocalha 200x100mm. </t>
  </si>
  <si>
    <t>2.46</t>
  </si>
  <si>
    <t>Flange p/quadro p/eletrocalha 200x100mm.</t>
  </si>
  <si>
    <t>2.47</t>
  </si>
  <si>
    <t>Redução p/eletrocalha 100x50mm.</t>
  </si>
  <si>
    <t>2.48</t>
  </si>
  <si>
    <t>Eletrocalha lisa/perfurada 100x100mm chapa 20 AWG.</t>
  </si>
  <si>
    <t>2.49</t>
  </si>
  <si>
    <t>Tampa para eletrocalha 100mm.</t>
  </si>
  <si>
    <t>2.50</t>
  </si>
  <si>
    <t xml:space="preserve">Suporte suspensão para eletrocalha 100x100mm. </t>
  </si>
  <si>
    <t>2.51</t>
  </si>
  <si>
    <t xml:space="preserve">Curva Horizontal 90° p/ eletrocalha 100x100mm. </t>
  </si>
  <si>
    <t>2.52</t>
  </si>
  <si>
    <t>Curva Vertical descida p/ eletrocalha 100x100mm.</t>
  </si>
  <si>
    <t>2.53</t>
  </si>
  <si>
    <t xml:space="preserve">Te Horizontal  p/ eletrocalha 100x100mm. </t>
  </si>
  <si>
    <t>2.54</t>
  </si>
  <si>
    <t>Flange p/quadro p/eletrocalha 100x100mm.</t>
  </si>
  <si>
    <t>2.55</t>
  </si>
  <si>
    <t>Eletrocalha lisa/perfurada 100x50mm chapa 22 AWG.</t>
  </si>
  <si>
    <t>2.56</t>
  </si>
  <si>
    <t>2.57</t>
  </si>
  <si>
    <t xml:space="preserve">Suporte suspensão para eletrocalha 100x50mm. </t>
  </si>
  <si>
    <t>2.58</t>
  </si>
  <si>
    <t>Bucha de Nylon S8 com parafuso cabeça sextavada e arruela lisa p/fixação de eletrocalha (2).</t>
  </si>
  <si>
    <t>2.59</t>
  </si>
  <si>
    <t>Cantoneira ZZ (1).</t>
  </si>
  <si>
    <t>2.60</t>
  </si>
  <si>
    <t>Vergalhão rosca total 1/4" p/fixação de eletrocalha (1,5).</t>
  </si>
  <si>
    <t>2.61</t>
  </si>
  <si>
    <t>Porcas sextavada e arruelas lisa p/fixação de eletrocalhas (4).</t>
  </si>
  <si>
    <t>cj</t>
  </si>
  <si>
    <t>2.62</t>
  </si>
  <si>
    <t>2.63</t>
  </si>
  <si>
    <t>2.64</t>
  </si>
  <si>
    <t>Caixa de Inspeção de solo em Polipropileno Preta Ø 300x400mm, com Tampa em Ferro Fundido Ø 300mm Aba Larga TEL-505 e TEL-506 da Termotécnica ou similar.</t>
  </si>
  <si>
    <t>2.65</t>
  </si>
  <si>
    <t>Haste de aço cobreado alta camada Ø3/4"x 2400mm enterrada no solo  TEL-5822 da Termotécnica ou similar.</t>
  </si>
  <si>
    <t>2.66</t>
  </si>
  <si>
    <t>Conector Cabo-Haste em Bronze Natural Para Um Cabo de Cobre 16-70mm² c/ Grampo U e Porcas em Aço GF - TEL-585 da Termotécnica ou similar.</t>
  </si>
  <si>
    <t>2.67</t>
  </si>
  <si>
    <t xml:space="preserve">Conector fixador universal de latão estanhado para junção totem-cabo de cobre de 16 a 50mm2 - TEL 5023 da termotécnica ou equivalente </t>
  </si>
  <si>
    <t>2.68</t>
  </si>
  <si>
    <t>Caixa BeP Unificadora de Potenciais - em aço, de sobrepor dim 210x210x90mm, com tampa, com barra de cobre de 6mm de espessura, para 9 terminais, modelo TEL 901 da Termotécnica ou similar.</t>
  </si>
  <si>
    <t>2.69</t>
  </si>
  <si>
    <t>Terminais de pressão para ligação CUP a cabo de cobre flex de #6, 10, 16mm2</t>
  </si>
  <si>
    <t>2.70</t>
  </si>
  <si>
    <t>Eletroduto de PVC rigido diametro 25mm (1").</t>
  </si>
  <si>
    <t>2.71</t>
  </si>
  <si>
    <t>Fita Isolante preta rolo 10 m.</t>
  </si>
  <si>
    <t>2.72</t>
  </si>
  <si>
    <t>Fita Autofusão rolo 10m.</t>
  </si>
  <si>
    <t>2.73</t>
  </si>
  <si>
    <t>Soda Estanho fio com fluxo 1,5mm (% Sn X Pb ) 40x60, rolo com 500g.</t>
  </si>
  <si>
    <t>3.3</t>
  </si>
  <si>
    <t>3.4</t>
  </si>
  <si>
    <t>4.1.1</t>
  </si>
  <si>
    <t>Quadro metálico de sobrepor em chapa de aço e pintura a pó cor cinza RAL 9002  (branco acinzentado) com tampa e contra-tampa metálicas articuladas por dobradiças, com fecho rápido e aterramento na caixa, tampa e contra-tampa. Com  placa de montagem cor laranja RAL 2004 (laranja puro). Com canaletas recorte plásticas com tampa internas para organização dos cabos. Com espaço para disjuntor geral termomagnético tripolar caixa moldada e disjuntores parciais tipos mini-disjuntores e demais componentes. Barramentos de cobre eletrolítico recobertos por material isolante termocontrátil, sendo os principais tipo barras paralelas trifásicas mais  barramento  de neutro e de terra com capacidade de corrente mínima de 3 A/mm2. Com porta documentos contendo o diagrama unifilar da instalação e o quadro de carga do respectivo quadro, do tipo plástico fixado com fita auto-adesiva na parte interna da tampa para documentos no formato A4 e plaquetas de acrílico com identificação do  nome e tensões do quadro na caixa e número/nome dos circuitos na contra-tampa. Nas dimensões:</t>
  </si>
  <si>
    <t>4.1.1.1</t>
  </si>
  <si>
    <t>4.1.1.2</t>
  </si>
  <si>
    <t>4.1.1.3</t>
  </si>
  <si>
    <t>Acessórios para montagem, fixação, identificação dos quadros e componentes</t>
  </si>
  <si>
    <t>4.1.2</t>
  </si>
  <si>
    <t>4.1.3</t>
  </si>
  <si>
    <t>4.1.4</t>
  </si>
  <si>
    <t>4.1.5</t>
  </si>
  <si>
    <t>4.1.6</t>
  </si>
  <si>
    <t>4.1.7</t>
  </si>
  <si>
    <t>4.1.8</t>
  </si>
  <si>
    <t>Caixa plástica cor cinza, fechamento com parafusos, com tampa alta p/ chave reversora, 240x190x125mm (AxLxP), modelo CBOX-OA da Cemar ou similar.</t>
  </si>
  <si>
    <t>4.1.9</t>
  </si>
  <si>
    <t>4.1.10</t>
  </si>
  <si>
    <t>4.1.11</t>
  </si>
  <si>
    <t>4.1.12</t>
  </si>
  <si>
    <t>ADAPTADOR derivação saída eletrodutos p/Canaleta de Alumínio de 73x25 ou 45mm.</t>
  </si>
  <si>
    <t>4.1.13</t>
  </si>
  <si>
    <t>Caixa 100x100 tipo X branca para canaleta de Alumínio de 73x25 ou 45mm.</t>
  </si>
  <si>
    <t>4.1.14</t>
  </si>
  <si>
    <t>Curva 90 graus branca para canaleta de Alumínio de 73x25 ou 45mm.</t>
  </si>
  <si>
    <t>4.2.1</t>
  </si>
  <si>
    <t>4.2.1.1</t>
  </si>
  <si>
    <t>4.2.1.2</t>
  </si>
  <si>
    <t>Suportes metálico para Tomadas para Caixa SQR Rotation, ou similar.</t>
  </si>
  <si>
    <t>4.2.1.3</t>
  </si>
  <si>
    <t>4.2.1.4</t>
  </si>
  <si>
    <t>4.2.1.5</t>
  </si>
  <si>
    <t>Caixa Guia em ABS para caixa de piso SQR Rotation Dupla.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</si>
  <si>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</si>
  <si>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</si>
  <si>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</si>
  <si>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</si>
  <si>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</si>
  <si>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</si>
  <si>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</si>
  <si>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</si>
  <si>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</si>
  <si>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</si>
  <si>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</si>
  <si>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</si>
  <si>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Bandeja fixa para rack 19"x 470mm profundidade, instalada.</t>
  </si>
  <si>
    <t>4.2.14</t>
  </si>
  <si>
    <t>4.2.15</t>
  </si>
  <si>
    <t>Guia de cabos 1 U para racks de 19" instalado (organizador horizontal).</t>
  </si>
  <si>
    <t>4.2.16</t>
  </si>
  <si>
    <t>Régua de 19" com 8 tomadas 2P+T 20A (45 graus).</t>
  </si>
  <si>
    <t>4.2.17</t>
  </si>
  <si>
    <t>Adapter Cable 2,5m (Estações de Trabalho, Impr, ATMs) - Cor Azul com Cover.</t>
  </si>
  <si>
    <t>4.2.18</t>
  </si>
  <si>
    <t>Patch Cord 1,5m (Lógica) - Cor Azul.</t>
  </si>
  <si>
    <t>4.2.19</t>
  </si>
  <si>
    <t>4.2.20</t>
  </si>
  <si>
    <t>Patch Cords UTP Cat5e identificados "CP1, CP2, ...", 2m com plugues RJ45 nas duas pontas ligação entre Equipamentos OPERADORAS e ATIVOS BANCO.</t>
  </si>
  <si>
    <t>4.2.21</t>
  </si>
  <si>
    <t>Abraçadeiras de Velcro 16mm Hellerman ou similar para amarração cabos e patch-cords (20 unidades).</t>
  </si>
  <si>
    <t>4.2.22</t>
  </si>
  <si>
    <t>Certificação pontos lógicos Cat.5e  com relatório.</t>
  </si>
  <si>
    <t>Patch Panel 24 portas com RJ-45 Cat 5e  p/ Rack 19" (Cab. Estruturado-TELEFONES).</t>
  </si>
  <si>
    <t>Voice Panel 30 portas com RJ-45 Cat 5e p/ Rack 19" (Rack - RAMAIS Central Telefônica).</t>
  </si>
  <si>
    <t>Patch Cord 1,5m (Ramais) - Cor VERDE.</t>
  </si>
  <si>
    <t>Patch Cord 1,5m (Linhas) - Cor CINZA.</t>
  </si>
  <si>
    <t>Cabo UTP, 4 pares 24AWG LSZH para Telefonia (Não Halogenado) - Categoria 5e.</t>
  </si>
  <si>
    <t>Certificação pontos telefônicos Cat.5e  com relatório.</t>
  </si>
  <si>
    <t>Bloco de inserção engate rápido com corte M10 LSA Plus com bastidor metálico completo.</t>
  </si>
  <si>
    <t>Barra de terra  para Bloco M10.</t>
  </si>
  <si>
    <t>Bloco de proteção para centelhadores tripolares a gás 10 pares.</t>
  </si>
  <si>
    <t>Centelhador tripolar 230-5 A/5 kA.</t>
  </si>
  <si>
    <t>5.15</t>
  </si>
  <si>
    <t>Cabo coaxial preto 75 Ohms na cor preta,  RF 75 0,4/25, 2 metros,  com conector tipo mini BNC reto com solda e conector tipo mini BNC fêmea angular com rosca interna e solda para comunicação do link E1 das Operadoras com a Central Telefônica.</t>
  </si>
  <si>
    <t>KIT PORTA ATM  COMPOSTO POR :</t>
  </si>
  <si>
    <t xml:space="preserve"> - Kit de Suportes de fixação para porta de Alumínio</t>
  </si>
  <si>
    <t xml:space="preserve"> - Placa metálica na cor do pórtico para fechamento do buraco da leitora</t>
  </si>
  <si>
    <t xml:space="preserve"> - Eletroímã 150 Kgf com Sensor</t>
  </si>
  <si>
    <t xml:space="preserve"> - Fonte de alimentação com carregador flutuante de bateria</t>
  </si>
  <si>
    <t xml:space="preserve"> - 01 Botoeira de acionamento Amarela(NA)(interno) </t>
  </si>
  <si>
    <t xml:space="preserve"> - 01 Botoeira de acionamento Preta(NF)(interno) - Retirar botoeira amarela superior e instalar botoeira preta em série com a chave pacri.</t>
  </si>
  <si>
    <t>Bateria selada 12V 7Ah.</t>
  </si>
  <si>
    <t>Fechadura auxiliar para perfil de alumínio Papaiz com tetra chave a ser instalada na parte de baixo da porta do KIT ATM.</t>
  </si>
  <si>
    <t>Suporte branco Ref. DT.66844.10 DUTOTEC ou similar p/tres blocos com, UM bloco com furo central, mais dois blocos cegos Ref. DT 99430.00 ou similar</t>
  </si>
  <si>
    <t>1 Cabo CIT-50-5 pares (DG4&lt;-&gt;ALARME)</t>
  </si>
  <si>
    <t>Cabo para alarme  CCI de 10 vias na cor branca em PVC, condutores de bitola 0,5mm2 em cobre eletrolítico estanhados, isolação PVC  cores sólidas.</t>
  </si>
  <si>
    <t>Rack de Segurança, conforme item 6.1 do Memorial Descritivo.</t>
  </si>
  <si>
    <t>Organizadores de Cabos, conforme item 6.2 do Memorial Descritivo.</t>
  </si>
  <si>
    <t>Cabo U/UTP categoria 6 LSZH, conforme item 6.3 do Memorial Descritivo.</t>
  </si>
  <si>
    <t>Patch Panel Categoria 6 CARREGADO, com24 portas, conforme item 6.4 do Memorial Descritivo.</t>
  </si>
  <si>
    <t>Conector Categoria 6 Keystone conforme item 6.5 do Memorial Descritivo.</t>
  </si>
  <si>
    <t>8.6</t>
  </si>
  <si>
    <t>Régua de Tomadas fixação em racks ou gabinetes padrão 19 polegadas, conforme item 6.6 do Memorial Descritivo.</t>
  </si>
  <si>
    <t>8.7</t>
  </si>
  <si>
    <t>Certificação pontos lógicos Cat.6  com relatório, , conforme item 5.3 do Memorial Descritivo.</t>
  </si>
  <si>
    <t>PSPCI</t>
  </si>
  <si>
    <t>Placa sinalizadora fotoluminescente "PROIBIDO FUMAR".</t>
  </si>
  <si>
    <t>Placa sinalizadora fotoluminescente "RISCO DE CHOQUE ELÉTRICO".</t>
  </si>
  <si>
    <t>Placa sinalizadora fotoluminescente "EXTINTOR DE INCÊNDIO".</t>
  </si>
  <si>
    <t>Placa sinalizadora fotoluminescente "NÚMERO DO PAVIMENTO".</t>
  </si>
  <si>
    <t>9.5</t>
  </si>
  <si>
    <t>Placa sinalizadora fotoluminescente "ROTA DE FUGA EM ESCADA".</t>
  </si>
  <si>
    <t>9.6</t>
  </si>
  <si>
    <t>Extintor de incêncio PQS ABC 2A:20B:C 4kg.</t>
  </si>
  <si>
    <t>9.7</t>
  </si>
  <si>
    <t>Extintor de incêncio CO2 5B:C 6kg.</t>
  </si>
  <si>
    <t>9.8</t>
  </si>
  <si>
    <t>Fixação dos extintores de incêndio conforme indicação em planta.</t>
  </si>
  <si>
    <t>CONTROLE DE PORTAS</t>
  </si>
  <si>
    <t xml:space="preserve">Teclado de senhas sem display - cadastro para até 64 usuários,  SENHA LIGHT da Automatiza ou equivalente </t>
  </si>
  <si>
    <t>Botoeira de saída para abertura de porta, em aço inox, contato N.A., 6091 da Automatiza ou similar</t>
  </si>
  <si>
    <t>Caixa com Fonte de alimentação com nobreak e Módulo de Bateria espaço para abrigar bateria de até 7Ah e placa de intertravamento (modelo MÉDIO)  da Automatiza ou equivalente.</t>
  </si>
  <si>
    <t>Placa de intertravamento da Automatiza ou equivalente.</t>
  </si>
  <si>
    <t>Fechadura de 150kgf com sensor interno de porta + suporte de fixação universal</t>
  </si>
  <si>
    <t>Caixa quebre o vidro de saída de emergência com interrupção da alimentação do fecho eletromagnético e contato de alarme da Automatiza ou equivalente.</t>
  </si>
  <si>
    <t>Bateria 12 VDC 7Ah estacionária</t>
  </si>
  <si>
    <t>Mola de retorno para porta até 80 kg</t>
  </si>
  <si>
    <t>Treinamento do Controle de Acesso.</t>
  </si>
  <si>
    <t>Verificação e certificação final das instalações - chek list.</t>
  </si>
  <si>
    <t>ENDEREÇO:</t>
  </si>
  <si>
    <t>CNPJ:</t>
  </si>
  <si>
    <t>DATA:</t>
  </si>
  <si>
    <t>Película Antivandalismo da 3M ou similar, aplicado sobre esquadrias conforme indicado em projeto</t>
  </si>
  <si>
    <t>Piso Podotátil 25x25cm tipo alerta em poliuretano termoplástico (TPU) com acabamento na cor CINZA colado ao piso</t>
  </si>
  <si>
    <t>Piso Podotátil 25x25cm tipo direcional em poliuretano termoplástico (TPU) com acabamento na cor CINZA colado ao piso</t>
  </si>
  <si>
    <t>9.1.8</t>
  </si>
  <si>
    <t xml:space="preserve">Fechadura tipo tetrachave </t>
  </si>
  <si>
    <t>Vidro comum 4mm incolor parte superior da divisória (h= até 2,10m) para esquadria divisória Sala de Reunião</t>
  </si>
  <si>
    <t>Vidro comum 6mm incolor parte inferior da divisória (h= até 2,10m) para esquadria divisória Sala de Reunião</t>
  </si>
  <si>
    <t>PÓRTICO complemento em "L" em chapa galvanizada com pintura automotiva azul ref. PANTONE 300C tipo aplique a ser instalado em esquadria existente</t>
  </si>
  <si>
    <t>10.4.4</t>
  </si>
  <si>
    <t>9.1.9</t>
  </si>
  <si>
    <t>9.1.10</t>
  </si>
  <si>
    <t>Película listrada com superficie de 10mm jateada e 4mm de espaçamento entre listas, tipo venitian ou similar</t>
  </si>
  <si>
    <t>Película listrada com superficie de 10mm jateada e 4mm de espaçamento entre listas, tipo venitian ou similar combinado c/ película jateada 50% parte superior para divisor de sigilo</t>
  </si>
  <si>
    <t>Estrutura em tubo de alumínio anodizado natural 50x50mm para fixação de brises na fachada</t>
  </si>
  <si>
    <t>Sanca em gesso acartonado tipo cortineiro a executar junto às esquadrias da fachada</t>
  </si>
  <si>
    <t>Transporte de material para sede BADERGS em Canoas (RS)</t>
  </si>
  <si>
    <t>km</t>
  </si>
  <si>
    <t>Plástico bolha para embalagem de componentes a serem transportados para BAGERGS</t>
  </si>
  <si>
    <t>Esquadria em alumínio com pintura eletrostática branca com porta (PAL 110) junto à PGDM Antessala e Sala de Reuniões</t>
  </si>
  <si>
    <t>Película listrada com superficie de 10mm jateada e 4mm de espaçamento entre listas, tipo venitian ou similar combinado c/ jateado 50% parte superior para divisor de sigilo</t>
  </si>
  <si>
    <t>Retirada piso podotátil existente</t>
  </si>
  <si>
    <t>Retirada de esquadria padrão Banrisul existente</t>
  </si>
  <si>
    <t>Retirada de Sinalização Externa existente, recolher para transporte</t>
  </si>
  <si>
    <t>Retirada de Sinalização Interna existente, recolher para transporte</t>
  </si>
  <si>
    <t>Retirada de PGDM existente, recolher para transporte</t>
  </si>
  <si>
    <t>Retirada de Mobiliário existente, recolher para transporte</t>
  </si>
  <si>
    <t>Retirada divisórias navais, recolher para transporte</t>
  </si>
  <si>
    <t>Retirada Cofre, recolher para transporte</t>
  </si>
  <si>
    <t>Retirada de Gradil metálico, recolher para transporte</t>
  </si>
  <si>
    <t>Brises metálicos Celosia C40 da Hunter Douglas ou similar</t>
  </si>
  <si>
    <t>Parede em gesso acartonado a executar</t>
  </si>
  <si>
    <t>Complementação de parede em alvenaria a executar</t>
  </si>
  <si>
    <t>Reboco com massa única para novas paredes em alvenaria</t>
  </si>
  <si>
    <t>Piso em concreto para bases aparelhos ar condicionado e=15cm junto ao Pátio Interno</t>
  </si>
  <si>
    <t>Passa objetos em acrílico</t>
  </si>
  <si>
    <t>Tanque em louça com coluna, na cor branca ref. Deca ou similar instalado no ambiente Copa</t>
  </si>
  <si>
    <t>Torneira de uso geral com arejador, cromado, ref. Deca ou similar  instalado no ambiente Copa</t>
  </si>
  <si>
    <t>Torneira para cozinha de parede bica móvel, cromada, ref. Deca ou similar  instalado no ambiente Copa</t>
  </si>
  <si>
    <t>Pia de apoio em aço inox c/cuba central, 120x55cm ref. Tramontina ou similar, instalado no ambiente Copa</t>
  </si>
  <si>
    <t>Balcão de aço nas dimensões 120x48,3x89,2cm, na cor branca ref. Bertolini ou similar,  instalado no ambiente Copa</t>
  </si>
  <si>
    <t>Armário aéreo com 3 portas, nas dimensões de 120x28,3x52,5cm, na cor branca, ref. Bertolini ou similar, instalado no ambiente Copa</t>
  </si>
  <si>
    <t>Bancada em granito cinza andorinha com saia e bordas arredondadas, instalada no ambiente Copa</t>
  </si>
  <si>
    <t>Elevador hidráulico completo, exceto obras civis e elétricas, conforme Memorial Descritivo.</t>
  </si>
  <si>
    <t>Grelha de retorno de forro, 300x300 mm, aletas fixas, pintada branco.</t>
  </si>
  <si>
    <t>Duto, com isolamento térmico com lã de vidro,  em chapa galvanizada, com transformações, curvas , suportes e vedações, instalado.</t>
  </si>
  <si>
    <t>Material de sustentação de dutos e evaporadoras (Suportes, perfilados, barras rosqueadas, fitas metálicas e parafusos, porcas, chumbadores, etc)</t>
  </si>
  <si>
    <t>2.74</t>
  </si>
  <si>
    <t>2.75</t>
  </si>
  <si>
    <t>2.76</t>
  </si>
  <si>
    <t>4.2.23</t>
  </si>
  <si>
    <t>4.2.24</t>
  </si>
  <si>
    <t>9.9</t>
  </si>
  <si>
    <t>Caixa abrigo para extintor de sobrepor em chapa de aço carbono com pintura eletrostática a pó cor vermelha com ventilação lateral e vidro frontal  estilhaçante com adesivo "em caso de incendio quebre o vidro"</t>
  </si>
  <si>
    <t>9.10</t>
  </si>
  <si>
    <t>Kit Saída de Emergência com Caixa cor Verde Porta-chave quebre-vidro com martelinho, sirene strobo com fonte,placa de sinalização:</t>
  </si>
  <si>
    <t>Grelha de retorno, com registro, 600x300 mm, com aletas fixas, pintadas em branco.</t>
  </si>
  <si>
    <t>Cachepô em aço inox Ø40cm h=33cm com rodízios</t>
  </si>
  <si>
    <t>Duto, sem isolamento térmico,  em chapa galvanizada, com transformações, defletores, curvas , suportes e parafusos, instalado.</t>
  </si>
  <si>
    <t>DESMOBILIZAÇÃO ANTIGA AG. RIO BRANCO</t>
  </si>
  <si>
    <t>14.1</t>
  </si>
  <si>
    <t>14.2</t>
  </si>
  <si>
    <t>14.3</t>
  </si>
  <si>
    <t>14.4</t>
  </si>
  <si>
    <t>14.5</t>
  </si>
  <si>
    <t>14.6</t>
  </si>
  <si>
    <t>14.7</t>
  </si>
  <si>
    <t>14.8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</si>
  <si>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</si>
  <si>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</si>
  <si>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</si>
  <si>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</si>
  <si>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</si>
  <si>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</si>
  <si>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</si>
  <si>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</si>
  <si>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</si>
  <si>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</si>
  <si>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</si>
  <si>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Fita fotoluminescente aplicada nos degraus escada interna</t>
  </si>
  <si>
    <t>Pintura</t>
  </si>
  <si>
    <t>15.12</t>
  </si>
  <si>
    <t>15.12.1</t>
  </si>
  <si>
    <t>1.6.1</t>
  </si>
  <si>
    <t>1.6.2</t>
  </si>
  <si>
    <t>1.7.1</t>
  </si>
  <si>
    <t>1.7.2</t>
  </si>
  <si>
    <t>1.7.3</t>
  </si>
  <si>
    <t>1.7.4</t>
  </si>
  <si>
    <t>1.7.5</t>
  </si>
  <si>
    <t>1.7.6</t>
  </si>
  <si>
    <t>4.2.8.1</t>
  </si>
  <si>
    <t>4.2.8.2</t>
  </si>
  <si>
    <t>4.2.8.3</t>
  </si>
  <si>
    <t>4.2.8.4</t>
  </si>
  <si>
    <t>4.2.25</t>
  </si>
  <si>
    <t>4.2.26</t>
  </si>
  <si>
    <t>Cabo CIT-50-10 pares (DG4&lt;-&gt;RACK OPERADORAS).</t>
  </si>
  <si>
    <t>Cabo CIT-50-20 pares (DG4&lt;-&gt;RACK ATIVOS).</t>
  </si>
  <si>
    <t>Cabos UTP identificados "L1" E "L2" , para ligação Central Telefonica ao DG4 (folgas 1,5m no DG e 2m no RACK ATIVOS.</t>
  </si>
  <si>
    <t>1. OBJETO: OBRAS CIVIS, INSTALAÇÕES ELÉTRICA, LÓGICA E MECÂNICA PARA A TROCA DE LOCAL DA AGÊNCIA RIO BRANCO</t>
  </si>
  <si>
    <r>
      <t>Quadro metálico de sobrepor em chapa de aço e pintura a pó cor cinza RAL 9002  (branco acinzentado) com tampa e contra-tampa metálicas articuladas por dobradiças, com fecho rápido e aterramento na caixa, tampa e contra-tampa.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Com  placa de montagem cor laranja RAL 2004 (laranja puro). Com canaletas recorte plásticas com tampa internas para organização dos cabos. Com espaço para disjuntor geral termomagnético tripolar caixa moldada e disjuntores parciais tipos mini-disjuntores e demais componentes. Barramentos de cobre eletrolítico recobertos por material isolante termocontrátil, sendo os principais tipo barras paralelas trifásicas mais  barramento  de neutro e de terra com capacidade de corrente mínima de 3 A/mm2, e barramntos secundários. Com porta documentos contendo o diagrama unifilar da instalação e o quadro de carga do respectivo quadro, do tipo plástico fixado com fita auto-adesiva na parte interna da tampa para documentos no formato A4 e plaquetas de acrílico com identificação do  nome e tensões do quadro na caixa e número/nome dos circuitos na contra-tampa. Nas dimensões:</t>
    </r>
  </si>
  <si>
    <r>
      <t xml:space="preserve">    - 600x600x220mm(AxLxP) c/ Barramentos Principais para 400A /18 kA e barramentos secundários p/200A </t>
    </r>
    <r>
      <rPr>
        <b/>
        <sz val="10"/>
        <rFont val="Calibri"/>
        <family val="2"/>
        <scheme val="minor"/>
      </rPr>
      <t>QGBT.</t>
    </r>
  </si>
  <si>
    <r>
      <t xml:space="preserve">    - 750x750x220mm(AxLxP) c/  Barramentos Principais para 100A /18 kA e barramentos secundários p/100A </t>
    </r>
    <r>
      <rPr>
        <b/>
        <sz val="10"/>
        <rFont val="Calibri"/>
        <family val="2"/>
        <scheme val="minor"/>
      </rPr>
      <t xml:space="preserve">CDS. </t>
    </r>
  </si>
  <si>
    <r>
      <t xml:space="preserve">    - 600x600x220mm(AxLxP) c/ Barramentos Principais para 200A /18 kA e barramentos secundários p/100A </t>
    </r>
    <r>
      <rPr>
        <b/>
        <sz val="10"/>
        <rFont val="Calibri"/>
        <family val="2"/>
        <scheme val="minor"/>
      </rPr>
      <t>AC.</t>
    </r>
  </si>
  <si>
    <r>
      <t xml:space="preserve">Conjunto 4 Supressores para sobretensão DPS (3F+N), </t>
    </r>
    <r>
      <rPr>
        <b/>
        <sz val="10"/>
        <rFont val="Calibri"/>
        <family val="2"/>
        <scheme val="minor"/>
      </rPr>
      <t>18 kA</t>
    </r>
    <r>
      <rPr>
        <sz val="10"/>
        <rFont val="Calibri"/>
        <family val="2"/>
        <scheme val="minor"/>
      </rPr>
      <t xml:space="preserve"> Nominais, </t>
    </r>
    <r>
      <rPr>
        <b/>
        <sz val="10"/>
        <rFont val="Calibri"/>
        <family val="2"/>
        <scheme val="minor"/>
      </rPr>
      <t>Classe II</t>
    </r>
    <r>
      <rPr>
        <sz val="10"/>
        <rFont val="Calibri"/>
        <family val="2"/>
        <scheme val="minor"/>
      </rPr>
      <t>, 400 Joules, engate em trilho DIN (QDG/CD).</t>
    </r>
  </si>
  <si>
    <r>
      <rPr>
        <b/>
        <sz val="10"/>
        <rFont val="Calibri"/>
        <family val="2"/>
        <scheme val="minor"/>
      </rPr>
      <t>Mini Disjuntores</t>
    </r>
    <r>
      <rPr>
        <sz val="10"/>
        <rFont val="Calibri"/>
        <family val="2"/>
        <scheme val="minor"/>
      </rPr>
      <t xml:space="preserve"> Termomagnéticos - Siemens 5SL1, Eletromar-Hager MV/MW, </t>
    </r>
    <r>
      <rPr>
        <b/>
        <sz val="10"/>
        <rFont val="Calibri"/>
        <family val="2"/>
        <scheme val="minor"/>
      </rPr>
      <t>5 kA</t>
    </r>
    <r>
      <rPr>
        <sz val="10"/>
        <rFont val="Calibri"/>
        <family val="2"/>
        <scheme val="minor"/>
      </rPr>
      <t xml:space="preserve"> em 220/380V com fixações e terminais p/ cabos.</t>
    </r>
  </si>
  <si>
    <r>
      <t>Disjuntores Termomagnéticos</t>
    </r>
    <r>
      <rPr>
        <b/>
        <sz val="10"/>
        <rFont val="Calibri"/>
        <family val="2"/>
        <scheme val="minor"/>
      </rPr>
      <t xml:space="preserve"> Caixa Moldada</t>
    </r>
    <r>
      <rPr>
        <sz val="10"/>
        <rFont val="Calibri"/>
        <family val="2"/>
        <scheme val="minor"/>
      </rPr>
      <t xml:space="preserve"> Siemens 3VF22, Weg DWB/DW, Eletromar-Hager CAH -</t>
    </r>
    <r>
      <rPr>
        <b/>
        <sz val="10"/>
        <rFont val="Calibri"/>
        <family val="2"/>
        <scheme val="minor"/>
      </rPr>
      <t>10kA</t>
    </r>
    <r>
      <rPr>
        <sz val="10"/>
        <rFont val="Calibri"/>
        <family val="2"/>
        <scheme val="minor"/>
      </rPr>
      <t xml:space="preserve"> em 220/380V com fixações e terminais p/ cabos.</t>
    </r>
  </si>
  <si>
    <r>
      <t xml:space="preserve">Cabo de cobre unipolar </t>
    </r>
    <r>
      <rPr>
        <b/>
        <sz val="10"/>
        <rFont val="Calibri"/>
        <family val="2"/>
        <scheme val="minor"/>
      </rPr>
      <t>#2,5mm²</t>
    </r>
    <r>
      <rPr>
        <sz val="10"/>
        <rFont val="Calibri"/>
        <family val="2"/>
        <scheme val="minor"/>
      </rPr>
      <t xml:space="preserve"> flexível HF (Não Halogenado), 70°C  450/750V AFUMEX, AFITOX, ATOX ou similar. </t>
    </r>
  </si>
  <si>
    <r>
      <t xml:space="preserve">Cabo de cobre unipolar </t>
    </r>
    <r>
      <rPr>
        <b/>
        <sz val="10"/>
        <rFont val="Calibri"/>
        <family val="2"/>
        <scheme val="minor"/>
      </rPr>
      <t>#4,0mm²</t>
    </r>
    <r>
      <rPr>
        <sz val="10"/>
        <rFont val="Calibri"/>
        <family val="2"/>
        <scheme val="minor"/>
      </rPr>
      <t xml:space="preserve"> flexível HF (Não Halogenado), 70°C  450/750V AFUMEX, AFITOX, ATOX ou similar </t>
    </r>
  </si>
  <si>
    <r>
      <t xml:space="preserve">Cabo de cobre unipolar </t>
    </r>
    <r>
      <rPr>
        <b/>
        <sz val="10"/>
        <rFont val="Calibri"/>
        <family val="2"/>
        <scheme val="minor"/>
      </rPr>
      <t>#6,0mm²</t>
    </r>
    <r>
      <rPr>
        <sz val="10"/>
        <rFont val="Calibri"/>
        <family val="2"/>
        <scheme val="minor"/>
      </rPr>
      <t xml:space="preserve"> flexível HF (Não Halogenado), 70°C  450/750V AFUMEX, AFITOX, ATOX ou similar. </t>
    </r>
  </si>
  <si>
    <r>
      <t xml:space="preserve">Cabo de cobre unipolar </t>
    </r>
    <r>
      <rPr>
        <b/>
        <sz val="10"/>
        <rFont val="Calibri"/>
        <family val="2"/>
        <scheme val="minor"/>
      </rPr>
      <t>#10,0mm²</t>
    </r>
    <r>
      <rPr>
        <sz val="10"/>
        <rFont val="Calibri"/>
        <family val="2"/>
        <scheme val="minor"/>
      </rPr>
      <t xml:space="preserve"> flexível HF (Não Halogenado), 70°C  450/750V AFUMEX, AFITOX, ATOX ou similar. </t>
    </r>
  </si>
  <si>
    <r>
      <t xml:space="preserve">Cabo de cobre unipolar </t>
    </r>
    <r>
      <rPr>
        <b/>
        <sz val="10"/>
        <rFont val="Calibri"/>
        <family val="2"/>
        <scheme val="minor"/>
      </rPr>
      <t>#16,0mm²</t>
    </r>
    <r>
      <rPr>
        <sz val="10"/>
        <rFont val="Calibri"/>
        <family val="2"/>
        <scheme val="minor"/>
      </rPr>
      <t xml:space="preserve"> flexível HF (Não Halogenado), 70°C  450/750V AFUMEX, AFITOX, ATOX ou similar. </t>
    </r>
  </si>
  <si>
    <r>
      <t xml:space="preserve">Cordoalha de cobre nú </t>
    </r>
    <r>
      <rPr>
        <b/>
        <sz val="10"/>
        <rFont val="Calibri"/>
        <family val="2"/>
        <scheme val="minor"/>
      </rPr>
      <t>#16mm²</t>
    </r>
    <r>
      <rPr>
        <sz val="10"/>
        <rFont val="Calibri"/>
        <family val="2"/>
        <scheme val="minor"/>
      </rPr>
      <t xml:space="preserve"> (aterramentos eletrodutos e acessórios de fixação).</t>
    </r>
  </si>
  <si>
    <r>
      <t xml:space="preserve">Cabo de cobre unipolar </t>
    </r>
    <r>
      <rPr>
        <b/>
        <sz val="10"/>
        <rFont val="Calibri"/>
        <family val="2"/>
        <scheme val="minor"/>
      </rPr>
      <t>#50,0mm²</t>
    </r>
    <r>
      <rPr>
        <sz val="10"/>
        <rFont val="Calibri"/>
        <family val="2"/>
        <scheme val="minor"/>
      </rPr>
      <t xml:space="preserve"> flexível HF (Não Halogenado), 70°C  450/750V AFUMEX, AFITOX ou similar. </t>
    </r>
  </si>
  <si>
    <r>
      <t xml:space="preserve">Cabo de cobre unipolar </t>
    </r>
    <r>
      <rPr>
        <b/>
        <sz val="10"/>
        <rFont val="Calibri"/>
        <family val="2"/>
        <scheme val="minor"/>
      </rPr>
      <t>#95,0mm²</t>
    </r>
    <r>
      <rPr>
        <sz val="10"/>
        <rFont val="Calibri"/>
        <family val="2"/>
        <scheme val="minor"/>
      </rPr>
      <t xml:space="preserve"> flexível HF (Não Halogenado), 70°C  450/750V AFUMEX, AFITOX ou similar. </t>
    </r>
  </si>
  <si>
    <r>
      <t xml:space="preserve">Dispositivo </t>
    </r>
    <r>
      <rPr>
        <b/>
        <sz val="10"/>
        <rFont val="Calibri"/>
        <family val="2"/>
        <scheme val="minor"/>
      </rPr>
      <t xml:space="preserve">Interruptor DR Bipolar </t>
    </r>
    <r>
      <rPr>
        <sz val="10"/>
        <rFont val="Calibri"/>
        <family val="2"/>
        <scheme val="minor"/>
      </rPr>
      <t xml:space="preserve">2x25A Bipolar sensibilidade </t>
    </r>
    <r>
      <rPr>
        <b/>
        <sz val="10"/>
        <rFont val="Calibri"/>
        <family val="2"/>
        <scheme val="minor"/>
      </rPr>
      <t>30mA</t>
    </r>
    <r>
      <rPr>
        <sz val="10"/>
        <rFont val="Calibri"/>
        <family val="2"/>
        <scheme val="minor"/>
      </rPr>
      <t xml:space="preserve"> Siemens ou equivalente.</t>
    </r>
  </si>
  <si>
    <r>
      <t xml:space="preserve">Dispositivo </t>
    </r>
    <r>
      <rPr>
        <b/>
        <sz val="10"/>
        <rFont val="Calibri"/>
        <family val="2"/>
        <scheme val="minor"/>
      </rPr>
      <t xml:space="preserve">Interruptor DR Bipolar </t>
    </r>
    <r>
      <rPr>
        <sz val="10"/>
        <rFont val="Calibri"/>
        <family val="2"/>
        <scheme val="minor"/>
      </rPr>
      <t xml:space="preserve">2x25A Bipolar sensibilidade </t>
    </r>
    <r>
      <rPr>
        <b/>
        <sz val="10"/>
        <rFont val="Calibri"/>
        <family val="2"/>
        <scheme val="minor"/>
      </rPr>
      <t>300mA</t>
    </r>
    <r>
      <rPr>
        <sz val="10"/>
        <rFont val="Calibri"/>
        <family val="2"/>
        <scheme val="minor"/>
      </rPr>
      <t xml:space="preserve"> Siemens ou equivalente.</t>
    </r>
  </si>
  <si>
    <r>
      <t xml:space="preserve">Dispositivo </t>
    </r>
    <r>
      <rPr>
        <b/>
        <sz val="10"/>
        <rFont val="Calibri"/>
        <family val="2"/>
        <scheme val="minor"/>
      </rPr>
      <t xml:space="preserve">IDR Tetrapolar </t>
    </r>
    <r>
      <rPr>
        <sz val="10"/>
        <rFont val="Calibri"/>
        <family val="2"/>
        <scheme val="minor"/>
      </rPr>
      <t>4X40A Tetrapolar sensibilidade 300mA Siemens ou equivalente</t>
    </r>
  </si>
  <si>
    <r>
      <t xml:space="preserve">Banco de Capacitores Trifásico fixo 1,5 kVAr (NB 10kVA) </t>
    </r>
    <r>
      <rPr>
        <b/>
        <sz val="10"/>
        <rFont val="Calibri"/>
        <family val="2"/>
        <scheme val="minor"/>
      </rPr>
      <t>em 220VAC</t>
    </r>
    <r>
      <rPr>
        <sz val="10"/>
        <rFont val="Calibri"/>
        <family val="2"/>
        <scheme val="minor"/>
      </rPr>
      <t xml:space="preserve">, em caixa ABS com tampa, com dispositivos anti-explosão, disjuntor de proteção e distorção máxima de harmônicas de 3%. </t>
    </r>
  </si>
  <si>
    <r>
      <rPr>
        <b/>
        <sz val="10"/>
        <rFont val="Calibri"/>
        <family val="2"/>
        <scheme val="minor"/>
      </rPr>
      <t>Lâmpada tubular LED T8 9W</t>
    </r>
    <r>
      <rPr>
        <sz val="10"/>
        <rFont val="Calibri"/>
        <family val="2"/>
        <scheme val="minor"/>
      </rPr>
      <t xml:space="preserve">, com difusor em policarbonato leitoso anti-ofuscamento, 9W (600mm/1050lm), 4000K branco neutro, IRC&gt;80, FP 0,95, IP 40, 25.000h, ângulo de abertura de 125°, cabeçeira em policarbonato branco anti-uv e anti-chamas, 127/220V, base G-13, modelo TUBO LED HF BL-168 HF 9W da INTRAL, garantia de 2 anos, ou similar.  </t>
    </r>
  </si>
  <si>
    <r>
      <rPr>
        <b/>
        <sz val="10"/>
        <rFont val="Calibri"/>
        <family val="2"/>
        <scheme val="minor"/>
      </rPr>
      <t xml:space="preserve">Luminária de EMBUTIR - LED 4x9W </t>
    </r>
    <r>
      <rPr>
        <sz val="10"/>
        <rFont val="Calibri"/>
        <family val="2"/>
        <scheme val="minor"/>
      </rPr>
      <t>com refletor parabólico e aletas de alumínio anodizado brilhante de alta refletância e alta pureza 99,85%. Soquete tipo push-in G-13 de engate rápido, rotor de segurança em policarbonato e contatos em bronze fosforoso, completa - para lâmpadas tubulares T8 LED 9 W - Certificação CE, Garantia de 02 Anos. Marca Intral LSE-100 ou equivalente.</t>
    </r>
  </si>
  <si>
    <r>
      <rPr>
        <b/>
        <sz val="10"/>
        <rFont val="Calibri"/>
        <family val="2"/>
        <scheme val="minor"/>
      </rPr>
      <t>Luminária de SOBREPOR - LED 4x9W</t>
    </r>
    <r>
      <rPr>
        <sz val="10"/>
        <rFont val="Calibri"/>
        <family val="2"/>
        <scheme val="minor"/>
      </rPr>
      <t xml:space="preserve"> com refletor parabólico e aletas de alumínio anodizado brilhante de alta refletância e alta pureza 99,85%. Soquete tipo push-in G-13 de engate rápido, rotor de segurança em policarbonato e contatos em bronze fosforoso, completa - para lâmpadas tubulares T8 LED 9 W - Certificação CE, Garantia de 02 Anos. Marca Intral LSE-100 ou equivalente.</t>
    </r>
  </si>
  <si>
    <r>
      <t xml:space="preserve">Luminária de alumínio cilíndrica de </t>
    </r>
    <r>
      <rPr>
        <b/>
        <sz val="10"/>
        <rFont val="Calibri"/>
        <family val="2"/>
        <scheme val="minor"/>
      </rPr>
      <t>EMBUTIR</t>
    </r>
    <r>
      <rPr>
        <sz val="10"/>
        <rFont val="Calibri"/>
        <family val="2"/>
        <scheme val="minor"/>
      </rPr>
      <t xml:space="preserve"> em forro mineral/gesso </t>
    </r>
    <r>
      <rPr>
        <b/>
        <sz val="10"/>
        <rFont val="Calibri"/>
        <family val="2"/>
        <scheme val="minor"/>
      </rPr>
      <t>PAINEL LED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18W</t>
    </r>
    <r>
      <rPr>
        <sz val="10"/>
        <rFont val="Calibri"/>
        <family val="2"/>
        <scheme val="minor"/>
      </rPr>
      <t xml:space="preserve"> slim, 4000K branco neutro, diâmetro 29cm, Brilia modelo 433041 ou similar. </t>
    </r>
  </si>
  <si>
    <r>
      <t xml:space="preserve">Luminária de alumínio cilíndrica de </t>
    </r>
    <r>
      <rPr>
        <b/>
        <sz val="10"/>
        <rFont val="Calibri"/>
        <family val="2"/>
        <scheme val="minor"/>
      </rPr>
      <t xml:space="preserve">SOBREPOR </t>
    </r>
    <r>
      <rPr>
        <sz val="10"/>
        <rFont val="Calibri"/>
        <family val="2"/>
        <scheme val="minor"/>
      </rPr>
      <t xml:space="preserve">em forro mineral/gesso </t>
    </r>
    <r>
      <rPr>
        <b/>
        <sz val="10"/>
        <rFont val="Calibri"/>
        <family val="2"/>
        <scheme val="minor"/>
      </rPr>
      <t>PAINEL LED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18W</t>
    </r>
    <r>
      <rPr>
        <sz val="10"/>
        <rFont val="Calibri"/>
        <family val="2"/>
        <scheme val="minor"/>
      </rPr>
      <t xml:space="preserve"> slim, 4000K branco neutro, diâmetro 29cm, Brilia modelo 433041 ou similar. </t>
    </r>
  </si>
  <si>
    <r>
      <t xml:space="preserve">Cabo de cobre PP Cordplast </t>
    </r>
    <r>
      <rPr>
        <b/>
        <sz val="10"/>
        <rFont val="Calibri"/>
        <family val="2"/>
        <scheme val="minor"/>
      </rPr>
      <t>3x#1,5mm²</t>
    </r>
    <r>
      <rPr>
        <sz val="10"/>
        <rFont val="Calibri"/>
        <family val="2"/>
        <scheme val="minor"/>
      </rPr>
      <t xml:space="preserve">  HF  (Não Halogenado) 70°C 450/750V AFITOX/AFUMEX ou similar. </t>
    </r>
  </si>
  <si>
    <r>
      <t xml:space="preserve">Cabo de cobre PP Cordplast </t>
    </r>
    <r>
      <rPr>
        <b/>
        <sz val="10"/>
        <rFont val="Calibri"/>
        <family val="2"/>
        <scheme val="minor"/>
      </rPr>
      <t>3x1,0mm²</t>
    </r>
    <r>
      <rPr>
        <sz val="10"/>
        <rFont val="Calibri"/>
        <family val="2"/>
        <scheme val="minor"/>
      </rPr>
      <t xml:space="preserve">  HF  (Não Halogenado) 70°C 450/750V AFITOX/AFUMEX ou similar (Módulos de Ilum Emerg). </t>
    </r>
  </si>
  <si>
    <r>
      <t xml:space="preserve">Caixa embutir </t>
    </r>
    <r>
      <rPr>
        <b/>
        <sz val="10"/>
        <rFont val="Calibri"/>
        <family val="2"/>
        <scheme val="minor"/>
      </rPr>
      <t>PAREDE</t>
    </r>
    <r>
      <rPr>
        <sz val="10"/>
        <rFont val="Calibri"/>
        <family val="2"/>
        <scheme val="minor"/>
      </rPr>
      <t xml:space="preserve"> 100x50x50mm (2x4") </t>
    </r>
  </si>
  <si>
    <r>
      <rPr>
        <b/>
        <sz val="10"/>
        <rFont val="Calibri"/>
        <family val="2"/>
        <scheme val="minor"/>
      </rPr>
      <t xml:space="preserve">Condulete </t>
    </r>
    <r>
      <rPr>
        <sz val="10"/>
        <rFont val="Calibri"/>
        <family val="2"/>
        <scheme val="minor"/>
      </rPr>
      <t>alumínio ø 3/4" c/ tampa.</t>
    </r>
  </si>
  <si>
    <r>
      <rPr>
        <b/>
        <sz val="10"/>
        <rFont val="Calibri"/>
        <family val="2"/>
        <scheme val="minor"/>
      </rPr>
      <t>Condulete</t>
    </r>
    <r>
      <rPr>
        <sz val="10"/>
        <rFont val="Calibri"/>
        <family val="2"/>
        <scheme val="minor"/>
      </rPr>
      <t xml:space="preserve"> alumínio ø 1" c/tampa.</t>
    </r>
  </si>
  <si>
    <r>
      <rPr>
        <b/>
        <sz val="10"/>
        <rFont val="Calibri"/>
        <family val="2"/>
        <scheme val="minor"/>
      </rPr>
      <t>Condulete</t>
    </r>
    <r>
      <rPr>
        <sz val="10"/>
        <rFont val="Calibri"/>
        <family val="2"/>
        <scheme val="minor"/>
      </rPr>
      <t xml:space="preserve"> alumínio ø 1.1/2" c/tampa.</t>
    </r>
  </si>
  <si>
    <r>
      <rPr>
        <b/>
        <sz val="10"/>
        <rFont val="Calibri"/>
        <family val="2"/>
        <scheme val="minor"/>
      </rPr>
      <t>Condulete</t>
    </r>
    <r>
      <rPr>
        <sz val="10"/>
        <rFont val="Calibri"/>
        <family val="2"/>
        <scheme val="minor"/>
      </rPr>
      <t xml:space="preserve"> alumínio ø 2" c/tampa.</t>
    </r>
  </si>
  <si>
    <r>
      <t xml:space="preserve">Caixa de passagem  </t>
    </r>
    <r>
      <rPr>
        <b/>
        <sz val="10"/>
        <rFont val="Calibri"/>
        <family val="2"/>
        <scheme val="minor"/>
      </rPr>
      <t>FORRO</t>
    </r>
    <r>
      <rPr>
        <sz val="10"/>
        <rFont val="Calibri"/>
        <family val="2"/>
        <scheme val="minor"/>
      </rPr>
      <t xml:space="preserve"> de ferro galv 300mm x 300mm c/tampa.</t>
    </r>
  </si>
  <si>
    <r>
      <t xml:space="preserve">Caixa Octogonal de </t>
    </r>
    <r>
      <rPr>
        <b/>
        <sz val="10"/>
        <rFont val="Calibri"/>
        <family val="2"/>
        <scheme val="minor"/>
      </rPr>
      <t>TETO</t>
    </r>
    <r>
      <rPr>
        <sz val="10"/>
        <rFont val="Calibri"/>
        <family val="2"/>
        <scheme val="minor"/>
      </rPr>
      <t xml:space="preserve"> 100x100mm de ferro esmaltado ou PVC.</t>
    </r>
  </si>
  <si>
    <r>
      <rPr>
        <b/>
        <sz val="10"/>
        <rFont val="Calibri"/>
        <family val="2"/>
        <scheme val="minor"/>
      </rPr>
      <t>Sensor de presença</t>
    </r>
    <r>
      <rPr>
        <sz val="10"/>
        <rFont val="Calibri"/>
        <family val="2"/>
        <scheme val="minor"/>
      </rPr>
      <t xml:space="preserve"> omnidirecional  c/retardo 10 min, 220V/127V, 250VA.</t>
    </r>
  </si>
  <si>
    <r>
      <t xml:space="preserve">Suporte porta equipamentos BRANCO ref. DT64440.00 DUTOTEC ou similar, para canaleta de aluminio para </t>
    </r>
    <r>
      <rPr>
        <b/>
        <sz val="10"/>
        <rFont val="Calibri"/>
        <family val="2"/>
        <scheme val="minor"/>
      </rPr>
      <t>DUAS</t>
    </r>
    <r>
      <rPr>
        <sz val="10"/>
        <rFont val="Calibri"/>
        <family val="2"/>
        <scheme val="minor"/>
      </rPr>
      <t xml:space="preserve"> tomadas tipo bloco NBR.20A Ref. DT.99230.00 </t>
    </r>
    <r>
      <rPr>
        <b/>
        <sz val="10"/>
        <rFont val="Calibri"/>
        <family val="2"/>
        <scheme val="minor"/>
      </rPr>
      <t>(AZUL)</t>
    </r>
    <r>
      <rPr>
        <sz val="10"/>
        <rFont val="Calibri"/>
        <family val="2"/>
        <scheme val="minor"/>
      </rPr>
      <t>, mais um bloco cego Ref. DT 99430.00 ou similar.</t>
    </r>
  </si>
  <si>
    <r>
      <t xml:space="preserve">Suporte Dutotec Ref. DT.64.140.00 com </t>
    </r>
    <r>
      <rPr>
        <b/>
        <sz val="10"/>
        <rFont val="Calibri"/>
        <family val="2"/>
        <scheme val="minor"/>
      </rPr>
      <t xml:space="preserve">UM interruptor </t>
    </r>
    <r>
      <rPr>
        <sz val="10"/>
        <rFont val="Calibri"/>
        <family val="2"/>
        <scheme val="minor"/>
      </rPr>
      <t>Universal 10A cor branca, ou equivalente.</t>
    </r>
  </si>
  <si>
    <r>
      <t xml:space="preserve">Suporte Dutotec  Ref. DT.64.240.00 com </t>
    </r>
    <r>
      <rPr>
        <b/>
        <sz val="10"/>
        <rFont val="Calibri"/>
        <family val="2"/>
        <scheme val="minor"/>
      </rPr>
      <t>DOIS interruptores</t>
    </r>
    <r>
      <rPr>
        <sz val="10"/>
        <rFont val="Calibri"/>
        <family val="2"/>
        <scheme val="minor"/>
      </rPr>
      <t xml:space="preserve"> Universais 10A cor branca, ou equivalente.</t>
    </r>
  </si>
  <si>
    <r>
      <t xml:space="preserve">Suporte Dutotec  Ref. DT.64.340.00 com </t>
    </r>
    <r>
      <rPr>
        <b/>
        <sz val="10"/>
        <rFont val="Calibri"/>
        <family val="2"/>
        <scheme val="minor"/>
      </rPr>
      <t>TRÊS interruptores</t>
    </r>
    <r>
      <rPr>
        <sz val="10"/>
        <rFont val="Calibri"/>
        <family val="2"/>
        <scheme val="minor"/>
      </rPr>
      <t xml:space="preserve"> Universais 10A cor branca, ou equivalente.</t>
    </r>
  </si>
  <si>
    <r>
      <t xml:space="preserve">Eletroduto de </t>
    </r>
    <r>
      <rPr>
        <b/>
        <sz val="10"/>
        <rFont val="Calibri"/>
        <family val="2"/>
        <scheme val="minor"/>
      </rPr>
      <t>Ferro Galvanizado Eletrolítico Médio Pesado</t>
    </r>
    <r>
      <rPr>
        <sz val="10"/>
        <rFont val="Calibri"/>
        <family val="2"/>
        <scheme val="minor"/>
      </rPr>
      <t>:</t>
    </r>
  </si>
  <si>
    <r>
      <t xml:space="preserve">Eletroduto Flexível com alma de aço revestimento PVC - </t>
    </r>
    <r>
      <rPr>
        <b/>
        <sz val="10"/>
        <rFont val="Calibri"/>
        <family val="2"/>
        <scheme val="minor"/>
      </rPr>
      <t>Sealtube - 3/4 a 1".</t>
    </r>
  </si>
  <si>
    <r>
      <t xml:space="preserve">Conector Reto de alumínio para </t>
    </r>
    <r>
      <rPr>
        <b/>
        <sz val="10"/>
        <rFont val="Calibri"/>
        <family val="2"/>
        <scheme val="minor"/>
      </rPr>
      <t>Sealtube 3/4" a 1"</t>
    </r>
    <r>
      <rPr>
        <sz val="10"/>
        <rFont val="Calibri"/>
        <family val="2"/>
        <scheme val="minor"/>
      </rPr>
      <t>, Dutotec ou Similar.</t>
    </r>
  </si>
  <si>
    <r>
      <t xml:space="preserve">Eletroduto Flexível com alma de aço revestimento PVC - </t>
    </r>
    <r>
      <rPr>
        <b/>
        <sz val="10"/>
        <rFont val="Calibri"/>
        <family val="2"/>
        <scheme val="minor"/>
      </rPr>
      <t xml:space="preserve">Sealtube - 1/2 " </t>
    </r>
    <r>
      <rPr>
        <sz val="10"/>
        <rFont val="Calibri"/>
        <family val="2"/>
        <scheme val="minor"/>
      </rPr>
      <t>(descida máscara).</t>
    </r>
  </si>
  <si>
    <r>
      <t xml:space="preserve">Conector Reto de alumínio para </t>
    </r>
    <r>
      <rPr>
        <b/>
        <sz val="10"/>
        <rFont val="Calibri"/>
        <family val="2"/>
        <scheme val="minor"/>
      </rPr>
      <t xml:space="preserve">Sealtube 1/2", </t>
    </r>
    <r>
      <rPr>
        <sz val="10"/>
        <rFont val="Calibri"/>
        <family val="2"/>
        <scheme val="minor"/>
      </rPr>
      <t>Dutotec ou Similar.</t>
    </r>
  </si>
  <si>
    <r>
      <t xml:space="preserve">Perfilado merálico perfurado  </t>
    </r>
    <r>
      <rPr>
        <b/>
        <sz val="10"/>
        <rFont val="Calibri"/>
        <family val="2"/>
        <scheme val="minor"/>
      </rPr>
      <t xml:space="preserve">38x38mm </t>
    </r>
    <r>
      <rPr>
        <sz val="10"/>
        <rFont val="Calibri"/>
        <family val="2"/>
        <scheme val="minor"/>
      </rPr>
      <t>chapa 18 parede 1,20mm.</t>
    </r>
  </si>
  <si>
    <r>
      <rPr>
        <b/>
        <sz val="10"/>
        <rFont val="Calibri"/>
        <family val="2"/>
        <scheme val="minor"/>
      </rPr>
      <t>Mini Contactor</t>
    </r>
    <r>
      <rPr>
        <sz val="10"/>
        <rFont val="Calibri"/>
        <family val="2"/>
        <scheme val="minor"/>
      </rPr>
      <t xml:space="preserve"> Tripolar WEG, Siemens ou similar 3xNA 18 A (Iluminação).</t>
    </r>
  </si>
  <si>
    <r>
      <rPr>
        <b/>
        <sz val="10"/>
        <rFont val="Calibri"/>
        <family val="2"/>
        <scheme val="minor"/>
      </rPr>
      <t>Mini Contactor</t>
    </r>
    <r>
      <rPr>
        <sz val="10"/>
        <rFont val="Calibri"/>
        <family val="2"/>
        <scheme val="minor"/>
      </rPr>
      <t xml:space="preserve"> Tripolar WEG, Siemens ou similar 3xNA 25 A (Ar SAA).</t>
    </r>
  </si>
  <si>
    <r>
      <rPr>
        <b/>
        <sz val="10"/>
        <rFont val="Calibri"/>
        <family val="2"/>
        <scheme val="minor"/>
      </rPr>
      <t>Timer</t>
    </r>
    <r>
      <rPr>
        <sz val="10"/>
        <rFont val="Calibri"/>
        <family val="2"/>
        <scheme val="minor"/>
      </rPr>
      <t xml:space="preserve"> Programador Horário Bivolt COEL RSTS20 p/  iluminação PILOTO, NA/NF 16A </t>
    </r>
  </si>
  <si>
    <r>
      <t xml:space="preserve">Sirene eletronica áudio/estrobo interna para sanitário </t>
    </r>
    <r>
      <rPr>
        <b/>
        <sz val="10"/>
        <rFont val="Calibri"/>
        <family val="2"/>
        <scheme val="minor"/>
      </rPr>
      <t>PPNE</t>
    </r>
    <r>
      <rPr>
        <sz val="10"/>
        <rFont val="Calibri"/>
        <family val="2"/>
        <scheme val="minor"/>
      </rPr>
      <t xml:space="preserve"> com fonte de alimentação por Bateria </t>
    </r>
  </si>
  <si>
    <r>
      <t xml:space="preserve">Acionador fixo de alarme para sanitário </t>
    </r>
    <r>
      <rPr>
        <b/>
        <sz val="10"/>
        <rFont val="Calibri"/>
        <family val="2"/>
        <scheme val="minor"/>
      </rPr>
      <t>PPNE</t>
    </r>
    <r>
      <rPr>
        <sz val="10"/>
        <rFont val="Calibri"/>
        <family val="2"/>
        <scheme val="minor"/>
      </rPr>
      <t xml:space="preserve"> tipo botoeira soco com retenção e botão reset. Alimentação por bateria</t>
    </r>
  </si>
  <si>
    <r>
      <t xml:space="preserve">Módulo Autonomo de emergência com </t>
    </r>
    <r>
      <rPr>
        <b/>
        <sz val="10"/>
        <rFont val="Calibri"/>
        <family val="2"/>
        <scheme val="minor"/>
      </rPr>
      <t>2 FAROLETES de 32 led's,</t>
    </r>
    <r>
      <rPr>
        <sz val="10"/>
        <rFont val="Calibri"/>
        <family val="2"/>
        <scheme val="minor"/>
      </rPr>
      <t xml:space="preserve"> 1200 lm, 127/220V, bateria 12V-7Ah, autonomia 12 horas, gabinete em metal, pintura epóxi. Technomaster ou equivalente.</t>
    </r>
  </si>
  <si>
    <r>
      <t xml:space="preserve">Módulo Autonomo de emergência com indicador de </t>
    </r>
    <r>
      <rPr>
        <b/>
        <sz val="10"/>
        <rFont val="Calibri"/>
        <family val="2"/>
        <scheme val="minor"/>
      </rPr>
      <t>SAÍDA</t>
    </r>
    <r>
      <rPr>
        <sz val="10"/>
        <rFont val="Calibri"/>
        <family val="2"/>
        <scheme val="minor"/>
      </rPr>
      <t>, 500 lm, 127/220V, com 80 led's, bateria 6V-4.5Ah, autonomia 4 horas, gabinete em metal, pintura epóxi. Technomaster ou equivalente.</t>
    </r>
  </si>
  <si>
    <r>
      <t xml:space="preserve">Módulo Autonomo de emergência com indicador de </t>
    </r>
    <r>
      <rPr>
        <b/>
        <sz val="10"/>
        <rFont val="Calibri"/>
        <family val="2"/>
        <scheme val="minor"/>
      </rPr>
      <t>SAÍDA DE EMERGÊNCIA</t>
    </r>
    <r>
      <rPr>
        <sz val="10"/>
        <rFont val="Calibri"/>
        <family val="2"/>
        <scheme val="minor"/>
      </rPr>
      <t>, 500 lm, 127/220V, com 80 led's, bateria 6V-4.5Ah, autonomia 4 horas, gabinete em metal, pintura epóxi. Technomaster ou equivalente.</t>
    </r>
  </si>
  <si>
    <r>
      <t xml:space="preserve">Módulo Autonomo de </t>
    </r>
    <r>
      <rPr>
        <b/>
        <sz val="10"/>
        <rFont val="Calibri"/>
        <family val="2"/>
        <scheme val="minor"/>
      </rPr>
      <t>ILUMINAÇÃO DE EMERGÊNCIA</t>
    </r>
    <r>
      <rPr>
        <sz val="10"/>
        <rFont val="Calibri"/>
        <family val="2"/>
        <scheme val="minor"/>
      </rPr>
      <t xml:space="preserve">, 500 lm, 127/220V, com 80 led's, difusor </t>
    </r>
    <r>
      <rPr>
        <b/>
        <sz val="10"/>
        <rFont val="Calibri"/>
        <family val="2"/>
        <scheme val="minor"/>
      </rPr>
      <t>LEITOSO</t>
    </r>
    <r>
      <rPr>
        <sz val="10"/>
        <rFont val="Calibri"/>
        <family val="2"/>
        <scheme val="minor"/>
      </rPr>
      <t>, bateria 6V-4.5Ah, autonomia 4 horas, gabinete em metal, pintura epóxi. Technomaster ou equivalente.</t>
    </r>
  </si>
  <si>
    <r>
      <t xml:space="preserve">    - 750x750x220mm(AxLxP) c/  Barramentos Principais para 200A /18 kA e barramentos secundários p/100A </t>
    </r>
    <r>
      <rPr>
        <b/>
        <sz val="10"/>
        <rFont val="Calibri"/>
        <family val="2"/>
        <scheme val="minor"/>
      </rPr>
      <t>CD-ESTAB</t>
    </r>
  </si>
  <si>
    <r>
      <t xml:space="preserve">    - 500x400x220mm(AxLxP) tipo CS,  Barramentos p/100A / 18 kA, Barramentos secundários p/100A - </t>
    </r>
    <r>
      <rPr>
        <b/>
        <sz val="10"/>
        <rFont val="Calibri"/>
        <family val="2"/>
        <scheme val="minor"/>
      </rPr>
      <t>CD-BK</t>
    </r>
  </si>
  <si>
    <r>
      <rPr>
        <sz val="10"/>
        <rFont val="Calibri"/>
        <family val="2"/>
        <scheme val="minor"/>
      </rPr>
      <t xml:space="preserve">Caixa para Módulo Automação </t>
    </r>
    <r>
      <rPr>
        <b/>
        <sz val="10"/>
        <rFont val="Calibri"/>
        <family val="2"/>
        <scheme val="minor"/>
      </rPr>
      <t>(CD-CORTINA)</t>
    </r>
    <r>
      <rPr>
        <sz val="10"/>
        <rFont val="Calibri"/>
        <family val="2"/>
        <scheme val="minor"/>
      </rPr>
      <t xml:space="preserve">  tipo Quadro de Comando de sobrepor em chapa de aço e pintura a pó cor cinza RAL 9002  (branco acinzentado) com tampa metálica articulada por dobradiças, com fecho rápido e aterramento na caixa e tampa . Com  placa de montagem cor laranja RAL 2004 (laranja puro). Com canaletas recorte plásticas com tampa internas para organização dos cabos. Com barramentos de cobre eletrolítico de neutro e de terra com capacidade de corrente mínima de 3 A/mm2. Com porta documentos contendo o diagrama unifilar do quadro, do tipo plástico fixado com fita auto-adesiva na parte interna da tampa para documentos no formato A4 e plaquetas de acrílico com identificação do  nome e tensões do quadro na caixa e número/nome dos circuitos na contra-tampa.</t>
    </r>
    <r>
      <rPr>
        <b/>
        <sz val="10"/>
        <rFont val="Calibri"/>
        <family val="2"/>
        <scheme val="minor"/>
      </rPr>
      <t xml:space="preserve"> Dimensões (AxLxP) 500x400x170mm</t>
    </r>
  </si>
  <si>
    <r>
      <t xml:space="preserve">Cabo de cobre PP Cordplast </t>
    </r>
    <r>
      <rPr>
        <b/>
        <sz val="10"/>
        <rFont val="Calibri"/>
        <family val="2"/>
        <scheme val="minor"/>
      </rPr>
      <t>8x1,0mm²</t>
    </r>
    <r>
      <rPr>
        <sz val="10"/>
        <rFont val="Calibri"/>
        <family val="2"/>
        <scheme val="minor"/>
      </rPr>
      <t xml:space="preserve">  identificados "Cabo1, Cabo2, Cabo3, HF  (Não Halogenado) 70°C 450/750V AFITOX/AFUMEX ou similar (</t>
    </r>
    <r>
      <rPr>
        <b/>
        <sz val="10"/>
        <rFont val="Calibri"/>
        <family val="2"/>
        <scheme val="minor"/>
      </rPr>
      <t>CD-CORTINA&lt;-&gt;Cortina</t>
    </r>
    <r>
      <rPr>
        <sz val="10"/>
        <rFont val="Calibri"/>
        <family val="2"/>
        <scheme val="minor"/>
      </rPr>
      <t>)</t>
    </r>
  </si>
  <si>
    <r>
      <t xml:space="preserve">Caixa para Módulo Automação </t>
    </r>
    <r>
      <rPr>
        <b/>
        <sz val="10"/>
        <rFont val="Calibri"/>
        <family val="2"/>
        <scheme val="minor"/>
      </rPr>
      <t>(CD-TIMER)</t>
    </r>
    <r>
      <rPr>
        <sz val="10"/>
        <rFont val="Calibri"/>
        <family val="2"/>
        <scheme val="minor"/>
      </rPr>
      <t xml:space="preserve">  tipo Quadro de Comando de sobrepor em chapa de aço e pintura a pó cor cinza RAL 9002  (branco acinzentado) com tampa metálica articulada por dobradiças, com fecho rápido e aterramento na caixa e tampa . Com  placa de montagem cor laranja RAL 2004 (laranja puro). Com canaletas recorte plásticas com tampa internas para organização dos cabos. Com barramentos de cobre eletrolítico de neutro e de terra com capacidade de corrente mínima de 3 A/mm2. Com porta documentos contendo o diagrama unifilar do quadro, do tipo plástico fixado com fita auto-adesiva na parte interna da tampa para documentos no formato A4 e plaquetas de acrílico com identificação do  nome e tensões do quadro na caixa e número/nome dos circuitos na contra-tampa. </t>
    </r>
    <r>
      <rPr>
        <b/>
        <sz val="10"/>
        <rFont val="Calibri"/>
        <family val="2"/>
        <scheme val="minor"/>
      </rPr>
      <t>Dimensões (AxLxP) 500x400x170mm.</t>
    </r>
  </si>
  <si>
    <r>
      <t>Conector borne de passagem SAK e trilho DIN 35mm, para cabos até #2,5mm2 (</t>
    </r>
    <r>
      <rPr>
        <b/>
        <sz val="10"/>
        <rFont val="Calibri"/>
        <family val="2"/>
        <scheme val="minor"/>
      </rPr>
      <t>CD-TIMER</t>
    </r>
    <r>
      <rPr>
        <sz val="10"/>
        <rFont val="Calibri"/>
        <family val="2"/>
        <scheme val="minor"/>
      </rPr>
      <t>).</t>
    </r>
  </si>
  <si>
    <r>
      <rPr>
        <b/>
        <sz val="10"/>
        <rFont val="Calibri"/>
        <family val="2"/>
        <scheme val="minor"/>
      </rPr>
      <t>Chave Reversora 40A.</t>
    </r>
    <r>
      <rPr>
        <sz val="10"/>
        <rFont val="Calibri"/>
        <family val="2"/>
        <scheme val="minor"/>
      </rPr>
      <t xml:space="preserve"> com 04 câmaras, 3 posições, com posição "0", fixação pela base modelo U440V da Semitrans ou similar.</t>
    </r>
  </si>
  <si>
    <r>
      <rPr>
        <b/>
        <sz val="10"/>
        <rFont val="Calibri"/>
        <family val="2"/>
        <scheme val="minor"/>
      </rPr>
      <t>CANALETA DE ALUMÍNIO</t>
    </r>
    <r>
      <rPr>
        <sz val="10"/>
        <rFont val="Calibri"/>
        <family val="2"/>
        <scheme val="minor"/>
      </rPr>
      <t xml:space="preserve"> Dutotec  de </t>
    </r>
    <r>
      <rPr>
        <b/>
        <sz val="10"/>
        <rFont val="Calibri"/>
        <family val="2"/>
        <scheme val="minor"/>
      </rPr>
      <t>73x45mm</t>
    </r>
    <r>
      <rPr>
        <sz val="10"/>
        <rFont val="Calibri"/>
        <family val="2"/>
        <scheme val="minor"/>
      </rPr>
      <t xml:space="preserve"> pintura eletrostática branca, ou equivalente.</t>
    </r>
  </si>
  <si>
    <r>
      <rPr>
        <b/>
        <sz val="10"/>
        <rFont val="Calibri"/>
        <family val="2"/>
        <scheme val="minor"/>
      </rPr>
      <t>CANALETA DE ALUMÍNIO</t>
    </r>
    <r>
      <rPr>
        <sz val="10"/>
        <rFont val="Calibri"/>
        <family val="2"/>
        <scheme val="minor"/>
      </rPr>
      <t xml:space="preserve"> Dutotec  de </t>
    </r>
    <r>
      <rPr>
        <b/>
        <sz val="10"/>
        <rFont val="Calibri"/>
        <family val="2"/>
        <scheme val="minor"/>
      </rPr>
      <t>73x25mm</t>
    </r>
    <r>
      <rPr>
        <sz val="10"/>
        <rFont val="Calibri"/>
        <family val="2"/>
        <scheme val="minor"/>
      </rPr>
      <t xml:space="preserve"> pintura eletrostática branca, ou equivalente.</t>
    </r>
  </si>
  <si>
    <r>
      <rPr>
        <b/>
        <sz val="10"/>
        <rFont val="Calibri"/>
        <family val="2"/>
        <scheme val="minor"/>
      </rPr>
      <t>Tampa para CANALETA DE ALUMÍNIO</t>
    </r>
    <r>
      <rPr>
        <sz val="10"/>
        <rFont val="Calibri"/>
        <family val="2"/>
        <scheme val="minor"/>
      </rPr>
      <t xml:space="preserve"> Dutotec  de </t>
    </r>
    <r>
      <rPr>
        <b/>
        <sz val="10"/>
        <rFont val="Calibri"/>
        <family val="2"/>
        <scheme val="minor"/>
      </rPr>
      <t>73mm</t>
    </r>
    <r>
      <rPr>
        <sz val="10"/>
        <rFont val="Calibri"/>
        <family val="2"/>
        <scheme val="minor"/>
      </rPr>
      <t xml:space="preserve"> pintura eletrostática branca, ou equivalente.</t>
    </r>
  </si>
  <si>
    <r>
      <rPr>
        <b/>
        <sz val="10"/>
        <rFont val="Calibri"/>
        <family val="2"/>
        <scheme val="minor"/>
      </rPr>
      <t>Caixa SQR Rotation Dupla.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</si>
  <si>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Caixa de piso SQR Rotation Dupla</t>
    </r>
    <r>
      <rPr>
        <sz val="10"/>
        <rFont val="Calibri"/>
        <family val="2"/>
        <scheme val="minor"/>
      </rPr>
      <t xml:space="preserve"> tipo de Nível com espaço para 4 tomadas 2P+T NBR 20A e para 4 tomadas RJ45, completa com janela prensa cabos, tampa lisa de alumínio polido e arremates de piso, parafusos reguladores, Dutotec ou similar.</t>
    </r>
  </si>
  <si>
    <r>
      <rPr>
        <b/>
        <sz val="10"/>
        <rFont val="Calibri"/>
        <family val="2"/>
        <scheme val="minor"/>
      </rPr>
      <t>DOIS</t>
    </r>
    <r>
      <rPr>
        <sz val="10"/>
        <rFont val="Calibri"/>
        <family val="2"/>
        <scheme val="minor"/>
      </rPr>
      <t xml:space="preserve"> Blocos de tomadas NBR.20A (</t>
    </r>
    <r>
      <rPr>
        <b/>
        <sz val="10"/>
        <rFont val="Calibri"/>
        <family val="2"/>
        <scheme val="minor"/>
      </rPr>
      <t>PRETA</t>
    </r>
    <r>
      <rPr>
        <sz val="10"/>
        <rFont val="Calibri"/>
        <family val="2"/>
        <scheme val="minor"/>
      </rPr>
      <t>) para caixa SQR.</t>
    </r>
  </si>
  <si>
    <r>
      <rPr>
        <b/>
        <sz val="10"/>
        <rFont val="Calibri"/>
        <family val="2"/>
        <scheme val="minor"/>
      </rPr>
      <t>DOIS</t>
    </r>
    <r>
      <rPr>
        <sz val="10"/>
        <rFont val="Calibri"/>
        <family val="2"/>
        <scheme val="minor"/>
      </rPr>
      <t xml:space="preserve"> Blocos de tomadas </t>
    </r>
    <r>
      <rPr>
        <b/>
        <sz val="10"/>
        <rFont val="Calibri"/>
        <family val="2"/>
        <scheme val="minor"/>
      </rPr>
      <t xml:space="preserve">RJ-45 Cat.5e </t>
    </r>
    <r>
      <rPr>
        <sz val="10"/>
        <rFont val="Calibri"/>
        <family val="2"/>
        <scheme val="minor"/>
      </rPr>
      <t>para caixa SQR.</t>
    </r>
  </si>
  <si>
    <r>
      <t xml:space="preserve">Suporte porta equipamentos BRANCO ref. DT64440.00 DUTOTEC ou similar, para canaleta de aluminio p/tres blocos com, </t>
    </r>
    <r>
      <rPr>
        <b/>
        <sz val="10"/>
        <rFont val="Calibri"/>
        <family val="2"/>
        <scheme val="minor"/>
      </rPr>
      <t>DUAS</t>
    </r>
    <r>
      <rPr>
        <sz val="10"/>
        <rFont val="Calibri"/>
        <family val="2"/>
        <scheme val="minor"/>
      </rPr>
      <t xml:space="preserve"> tomadas tipo bloco NBR.20A </t>
    </r>
    <r>
      <rPr>
        <b/>
        <sz val="10"/>
        <rFont val="Calibri"/>
        <family val="2"/>
        <scheme val="minor"/>
      </rPr>
      <t>(PRETA)</t>
    </r>
    <r>
      <rPr>
        <sz val="10"/>
        <rFont val="Calibri"/>
        <family val="2"/>
        <scheme val="minor"/>
      </rPr>
      <t>, mais um bloco cego.</t>
    </r>
  </si>
  <si>
    <r>
      <t xml:space="preserve">Suporte porta equipamentos BRANCO ref. DT64440.00 DUTOTEC ou similar, para canaleta de aluminio p/tres blocos com, </t>
    </r>
    <r>
      <rPr>
        <b/>
        <sz val="10"/>
        <rFont val="Calibri"/>
        <family val="2"/>
        <scheme val="minor"/>
      </rPr>
      <t>UMA</t>
    </r>
    <r>
      <rPr>
        <sz val="10"/>
        <rFont val="Calibri"/>
        <family val="2"/>
        <scheme val="minor"/>
      </rPr>
      <t xml:space="preserve"> tomadas tipo bloco NBR.20A </t>
    </r>
    <r>
      <rPr>
        <b/>
        <sz val="10"/>
        <rFont val="Calibri"/>
        <family val="2"/>
        <scheme val="minor"/>
      </rPr>
      <t>(PRETA)</t>
    </r>
    <r>
      <rPr>
        <sz val="10"/>
        <rFont val="Calibri"/>
        <family val="2"/>
        <scheme val="minor"/>
      </rPr>
      <t>, mais um bloco cego.</t>
    </r>
  </si>
  <si>
    <r>
      <t xml:space="preserve">Suporte porta equipamentos BRANCO ref. DT64440.00 DUTOTEC ou similar, para canaleta de aluminio p/tres blocos com, </t>
    </r>
    <r>
      <rPr>
        <b/>
        <sz val="10"/>
        <rFont val="Calibri"/>
        <family val="2"/>
        <scheme val="minor"/>
      </rPr>
      <t>DUAS</t>
    </r>
    <r>
      <rPr>
        <sz val="10"/>
        <rFont val="Calibri"/>
        <family val="2"/>
        <scheme val="minor"/>
      </rPr>
      <t xml:space="preserve"> tomadas tipo bloco NBR.20A </t>
    </r>
    <r>
      <rPr>
        <b/>
        <sz val="10"/>
        <rFont val="Calibri"/>
        <family val="2"/>
        <scheme val="minor"/>
      </rPr>
      <t>(PRETA)</t>
    </r>
    <r>
      <rPr>
        <sz val="10"/>
        <rFont val="Calibri"/>
        <family val="2"/>
        <scheme val="minor"/>
      </rPr>
      <t xml:space="preserve">, mais um bloco com </t>
    </r>
    <r>
      <rPr>
        <b/>
        <sz val="10"/>
        <rFont val="Calibri"/>
        <family val="2"/>
        <scheme val="minor"/>
      </rPr>
      <t>2 RJ45 Cat 5e</t>
    </r>
  </si>
  <si>
    <r>
      <t xml:space="preserve">Suporte porta equipamentos BRANCO ref. DT64440.00 DUTOTEC ou similar, para canaleta de aluminio p/tres blocos com, </t>
    </r>
    <r>
      <rPr>
        <b/>
        <sz val="10"/>
        <rFont val="Calibri"/>
        <family val="2"/>
        <scheme val="minor"/>
      </rPr>
      <t>DUAS</t>
    </r>
    <r>
      <rPr>
        <sz val="10"/>
        <rFont val="Calibri"/>
        <family val="2"/>
        <scheme val="minor"/>
      </rPr>
      <t xml:space="preserve"> tomadas tipo bloco NBR.20A </t>
    </r>
    <r>
      <rPr>
        <b/>
        <sz val="10"/>
        <rFont val="Calibri"/>
        <family val="2"/>
        <scheme val="minor"/>
      </rPr>
      <t>(PRETA)</t>
    </r>
    <r>
      <rPr>
        <sz val="10"/>
        <rFont val="Calibri"/>
        <family val="2"/>
        <scheme val="minor"/>
      </rPr>
      <t>, mais um bloco com</t>
    </r>
    <r>
      <rPr>
        <b/>
        <sz val="10"/>
        <rFont val="Calibri"/>
        <family val="2"/>
        <scheme val="minor"/>
      </rPr>
      <t xml:space="preserve"> 1 RJ45 Cat 5e</t>
    </r>
  </si>
  <si>
    <r>
      <t xml:space="preserve">Suporte porta equipamentos BRANCO ref. DT64440.00 DUTOTEC ou similar, para canaleta de aluminio p/tres blocos com, </t>
    </r>
    <r>
      <rPr>
        <b/>
        <sz val="10"/>
        <rFont val="Calibri"/>
        <family val="2"/>
        <scheme val="minor"/>
      </rPr>
      <t>DOIS blocos c/RJ.45 Cat5e</t>
    </r>
    <r>
      <rPr>
        <sz val="10"/>
        <rFont val="Calibri"/>
        <family val="2"/>
        <scheme val="minor"/>
      </rPr>
      <t>, mais um bloco cego.</t>
    </r>
  </si>
  <si>
    <r>
      <t xml:space="preserve">Suporte porta equipamentos BRANCO ref. DT64440.00 DUTOTEC ou similar, para canaleta de aluminio p/tres blocos com, </t>
    </r>
    <r>
      <rPr>
        <b/>
        <sz val="10"/>
        <rFont val="Calibri"/>
        <family val="2"/>
        <scheme val="minor"/>
      </rPr>
      <t>TRÊS blocos c/RJ.45 Cat5e</t>
    </r>
    <r>
      <rPr>
        <sz val="10"/>
        <rFont val="Calibri"/>
        <family val="2"/>
        <scheme val="minor"/>
      </rPr>
      <t xml:space="preserve"> .</t>
    </r>
  </si>
  <si>
    <r>
      <t xml:space="preserve">          - tomada 1xP+T 20A/250V NBR 14136 </t>
    </r>
    <r>
      <rPr>
        <b/>
        <sz val="10"/>
        <rFont val="Calibri"/>
        <family val="2"/>
        <scheme val="minor"/>
      </rPr>
      <t xml:space="preserve">(PRETA) </t>
    </r>
  </si>
  <si>
    <r>
      <t xml:space="preserve">          - tomada 2xP+T 20A/250V NBR 14136 </t>
    </r>
    <r>
      <rPr>
        <b/>
        <sz val="10"/>
        <rFont val="Calibri"/>
        <family val="2"/>
        <scheme val="minor"/>
      </rPr>
      <t xml:space="preserve">(PRETAS) </t>
    </r>
  </si>
  <si>
    <r>
      <t xml:space="preserve">          -</t>
    </r>
    <r>
      <rPr>
        <b/>
        <sz val="10"/>
        <rFont val="Calibri"/>
        <family val="2"/>
        <scheme val="minor"/>
      </rPr>
      <t xml:space="preserve"> 1 tomada RJ-45  Cat.5e</t>
    </r>
  </si>
  <si>
    <r>
      <t xml:space="preserve">          - </t>
    </r>
    <r>
      <rPr>
        <b/>
        <sz val="10"/>
        <rFont val="Calibri"/>
        <family val="2"/>
        <scheme val="minor"/>
      </rPr>
      <t>2 tomadas RJ-45  Cat.5e</t>
    </r>
  </si>
  <si>
    <r>
      <t xml:space="preserve">Espelho de Alumínio para condulete 1" para tomadas </t>
    </r>
    <r>
      <rPr>
        <b/>
        <sz val="10"/>
        <rFont val="Calibri"/>
        <family val="2"/>
        <scheme val="minor"/>
      </rPr>
      <t>RJ-45 Cat 6  (CFTV).</t>
    </r>
  </si>
  <si>
    <r>
      <t xml:space="preserve">Caixa de </t>
    </r>
    <r>
      <rPr>
        <b/>
        <sz val="10"/>
        <rFont val="Calibri"/>
        <family val="2"/>
        <scheme val="minor"/>
      </rPr>
      <t>PISO</t>
    </r>
    <r>
      <rPr>
        <sz val="10"/>
        <rFont val="Calibri"/>
        <family val="2"/>
        <scheme val="minor"/>
      </rPr>
      <t xml:space="preserve"> de Alumínio de 100X100mm com tampa basculante de latão polido </t>
    </r>
  </si>
  <si>
    <r>
      <t xml:space="preserve">Caixa de </t>
    </r>
    <r>
      <rPr>
        <b/>
        <sz val="10"/>
        <rFont val="Calibri"/>
        <family val="2"/>
        <scheme val="minor"/>
      </rPr>
      <t>PISO</t>
    </r>
    <r>
      <rPr>
        <sz val="10"/>
        <rFont val="Calibri"/>
        <family val="2"/>
        <scheme val="minor"/>
      </rPr>
      <t xml:space="preserve"> de Alumínio de 100X100mm com tampa basculante de latão polido c/</t>
    </r>
    <r>
      <rPr>
        <b/>
        <sz val="10"/>
        <rFont val="Calibri"/>
        <family val="2"/>
        <scheme val="minor"/>
      </rPr>
      <t>UMA</t>
    </r>
    <r>
      <rPr>
        <sz val="10"/>
        <rFont val="Calibri"/>
        <family val="2"/>
        <scheme val="minor"/>
      </rPr>
      <t xml:space="preserve"> tomada </t>
    </r>
    <r>
      <rPr>
        <b/>
        <sz val="10"/>
        <rFont val="Calibri"/>
        <family val="2"/>
        <scheme val="minor"/>
      </rPr>
      <t xml:space="preserve">2P+T </t>
    </r>
    <r>
      <rPr>
        <sz val="10"/>
        <rFont val="Calibri"/>
        <family val="2"/>
        <scheme val="minor"/>
      </rPr>
      <t xml:space="preserve">NBR 20A/250V </t>
    </r>
    <r>
      <rPr>
        <b/>
        <sz val="10"/>
        <rFont val="Calibri"/>
        <family val="2"/>
        <scheme val="minor"/>
      </rPr>
      <t>(PRETA)</t>
    </r>
  </si>
  <si>
    <r>
      <t xml:space="preserve">Caixa de </t>
    </r>
    <r>
      <rPr>
        <b/>
        <sz val="10"/>
        <rFont val="Calibri"/>
        <family val="2"/>
        <scheme val="minor"/>
      </rPr>
      <t>PISO</t>
    </r>
    <r>
      <rPr>
        <sz val="10"/>
        <rFont val="Calibri"/>
        <family val="2"/>
        <scheme val="minor"/>
      </rPr>
      <t xml:space="preserve"> de Alumínio de 100X100mm com tampa basculante de latão polido  c/</t>
    </r>
    <r>
      <rPr>
        <b/>
        <sz val="10"/>
        <rFont val="Calibri"/>
        <family val="2"/>
        <scheme val="minor"/>
      </rPr>
      <t xml:space="preserve">duas </t>
    </r>
    <r>
      <rPr>
        <sz val="10"/>
        <rFont val="Calibri"/>
        <family val="2"/>
        <scheme val="minor"/>
      </rPr>
      <t xml:space="preserve">tomada </t>
    </r>
    <r>
      <rPr>
        <b/>
        <sz val="10"/>
        <rFont val="Calibri"/>
        <family val="2"/>
        <scheme val="minor"/>
      </rPr>
      <t>RJ-45</t>
    </r>
    <r>
      <rPr>
        <sz val="10"/>
        <rFont val="Calibri"/>
        <family val="2"/>
        <scheme val="minor"/>
      </rPr>
      <t xml:space="preserve"> Cat 5e </t>
    </r>
  </si>
  <si>
    <r>
      <t xml:space="preserve">Cabo UTP, 4 pares 24AWG LSZH  para rede Lógica (Não Halogenado) - </t>
    </r>
    <r>
      <rPr>
        <b/>
        <sz val="10"/>
        <rFont val="Calibri"/>
        <family val="2"/>
        <scheme val="minor"/>
      </rPr>
      <t>Categoria 5e.</t>
    </r>
  </si>
  <si>
    <r>
      <t xml:space="preserve">Rack padrão 19" tipo gabinete fechado de piso com porta de vidro temperado transparente, cor cinza RAL 7032, com 104 conjuntos parafuso/porca gaiola, com chave, próprio para cabeamento estruturado de </t>
    </r>
    <r>
      <rPr>
        <b/>
        <sz val="10"/>
        <rFont val="Calibri"/>
        <family val="2"/>
        <scheme val="minor"/>
      </rPr>
      <t>36 Us</t>
    </r>
    <r>
      <rPr>
        <sz val="10"/>
        <rFont val="Calibri"/>
        <family val="2"/>
        <scheme val="minor"/>
      </rPr>
      <t xml:space="preserve">, medindo 170x58x67cm (ALP), tipo Gabinete Cabling Elite Black Box fixado na parede a 0,40m do piso, profundidade mínima interna livre de 60cm </t>
    </r>
    <r>
      <rPr>
        <b/>
        <sz val="10"/>
        <rFont val="Calibri"/>
        <family val="2"/>
        <scheme val="minor"/>
      </rPr>
      <t>(Rack Ativos ).</t>
    </r>
  </si>
  <si>
    <r>
      <t xml:space="preserve">Rack padrão 19" tipo gabinete fechado de parede com porta de vidro temperado transparente, cor cinza RAL 7032, com 64 conjuntos parafuso/porca gaiola, com chave, próprio para cabeamento estruturado de </t>
    </r>
    <r>
      <rPr>
        <b/>
        <sz val="10"/>
        <rFont val="Calibri"/>
        <family val="2"/>
        <scheme val="minor"/>
      </rPr>
      <t>20 Us</t>
    </r>
    <r>
      <rPr>
        <sz val="10"/>
        <rFont val="Calibri"/>
        <family val="2"/>
        <scheme val="minor"/>
      </rPr>
      <t xml:space="preserve">, medindo 108x58x67cm (ALP), tipo Gabinete Cabling Elite Black Box fixado na parede a 0,40m do piso, profundidade mínima interna livre de 60cm </t>
    </r>
    <r>
      <rPr>
        <b/>
        <sz val="10"/>
        <rFont val="Calibri"/>
        <family val="2"/>
        <scheme val="minor"/>
      </rPr>
      <t>(Rack Operadoras).</t>
    </r>
  </si>
  <si>
    <r>
      <t xml:space="preserve">Bloco de inserção engate rápido com corte M10 LSA Plus com bastidor metálico completo fixado no </t>
    </r>
    <r>
      <rPr>
        <b/>
        <sz val="10"/>
        <rFont val="Calibri"/>
        <family val="2"/>
        <scheme val="minor"/>
      </rPr>
      <t>Rack Operadoras</t>
    </r>
    <r>
      <rPr>
        <sz val="10"/>
        <rFont val="Calibri"/>
        <family val="2"/>
        <scheme val="minor"/>
      </rPr>
      <t xml:space="preserve"> com parafusos/porcas-gaiola.</t>
    </r>
  </si>
  <si>
    <r>
      <t xml:space="preserve">Patch Panel 24 portas com RJ-45 </t>
    </r>
    <r>
      <rPr>
        <b/>
        <sz val="10"/>
        <rFont val="Calibri"/>
        <family val="2"/>
        <scheme val="minor"/>
      </rPr>
      <t>Cat 5e</t>
    </r>
    <r>
      <rPr>
        <sz val="10"/>
        <rFont val="Calibri"/>
        <family val="2"/>
        <scheme val="minor"/>
      </rPr>
      <t xml:space="preserve">  p/ Rack 19" (Cab. Estruturado - LÓGICA).</t>
    </r>
  </si>
  <si>
    <r>
      <t xml:space="preserve">CAIXA ALARME  - Caixa para CENTRAL DE ALARME tipo Quadro de Comando de sobrepor em chapa de aço e pintura a pó cor cinza RAL 9002  (branco acinzentado) com tampa metálica articulada por dobradiças, com fecho rápido e aterramento na caixa e tampa . Com  placa de montagem cor laranja RAL 2004 (laranja puro). Com canaletas recorte plásticas com tampa internas para organização dos cabos. Com barramentos de cobre eletrolítico de neutro e de terra com capacidade de corrente mínima de 3 A/mm2. Com porta documentos contendo o diagrama unifilar do quadro, do tipo plástico fixado com fita auto-adesiva na parte interna da tampa para documentos no formato A4 e plaquetas de acrílico com identificação do  nome e tensões do quadro na caixa e número/nome dos circuitos na contra-tampa, instalação h=1,50m do piso (eixo). </t>
    </r>
    <r>
      <rPr>
        <b/>
        <sz val="10"/>
        <rFont val="Calibri"/>
        <family val="2"/>
        <scheme val="minor"/>
      </rPr>
      <t>Dimensões (AxLxP) 600x500x200mm</t>
    </r>
  </si>
  <si>
    <r>
      <t xml:space="preserve">Cabo UTP, 4 pares 24AWG LSZH (Não Halogenado) - </t>
    </r>
    <r>
      <rPr>
        <b/>
        <sz val="10"/>
        <rFont val="Calibri"/>
        <family val="2"/>
        <scheme val="minor"/>
      </rPr>
      <t xml:space="preserve">Categoria 5e - </t>
    </r>
    <r>
      <rPr>
        <sz val="10"/>
        <rFont val="Calibri"/>
        <family val="2"/>
        <scheme val="minor"/>
      </rPr>
      <t>Ligação Geradores de Névoa com a Central de Alarme (2 cabos para cada GN)</t>
    </r>
  </si>
  <si>
    <t>EMAIL:</t>
  </si>
  <si>
    <t>CUSTO UNITÁRIO</t>
  </si>
  <si>
    <t>CUSTO TOTAL</t>
  </si>
  <si>
    <t>LOTE</t>
  </si>
  <si>
    <t>OBRAS CIVIS, INSTALAÇÕES ELÉTRICA, LÓGICA E MECÂNICA PARA A TROCA DE LOCAL DA AGÊNCIA RIO BRANCO</t>
  </si>
  <si>
    <t>Patch Cord UTP Cat5e Azul, 4m com plugues RJ45 entre RACK ATIVOS e QDM/RDY.</t>
  </si>
  <si>
    <t xml:space="preserve">Cilindro contato elétrico Chave Pacri - segredos iguais com segredo 3212 padrão Banrisul" </t>
  </si>
  <si>
    <r>
      <rPr>
        <b/>
        <sz val="10"/>
        <rFont val="Calibri"/>
        <family val="2"/>
        <scheme val="minor"/>
      </rPr>
      <t>CD QDM/RDY</t>
    </r>
    <r>
      <rPr>
        <sz val="10"/>
        <rFont val="Calibri"/>
        <family val="2"/>
        <scheme val="minor"/>
      </rPr>
      <t xml:space="preserve"> - Módulo de Rede do Alarme  - Caixa para CAIXA ALARME tipo Quadro de Comando de sobrepor em chapa de aço e pintura a pó cor cinza RAL 9002  (branco acinzentado) com tampa metálica articulada por dobradiças, com fecho rápido e aterramento na caixa e tampa . Com  placa de montagem cor laranja RAL 2004 (laranja puro). Com canaletas recorte plásticas com tampa internas para organização dos cabos. Com barramentos de cobre eletrolítico de neutro e de terra com capacidade de corrente mínima de 3 A/mm2. Com porta documentos contendo o diagrama unifilar do quadro, do tipo plástico fixado com fita auto-adesiva na parte interna da tampa para documentos no formato A4 e plaquetas de acrílico com identificação do  nome e tensões do quadro na caixa e número/nome dos circuitos na contra-tampa, instalação h=1,50m do piso (eixo). </t>
    </r>
    <r>
      <rPr>
        <b/>
        <sz val="10"/>
        <rFont val="Calibri"/>
        <family val="2"/>
        <scheme val="minor"/>
      </rPr>
      <t>Dimensões (AxLxP) 400x300x200mm</t>
    </r>
  </si>
  <si>
    <t>PROPOSTA</t>
  </si>
  <si>
    <t>FONE:</t>
  </si>
  <si>
    <r>
      <t xml:space="preserve">2. ENDEREÇO DE EXECUÇÃO/ENTREGA: </t>
    </r>
    <r>
      <rPr>
        <sz val="10"/>
        <rFont val="Calibri"/>
        <family val="2"/>
        <scheme val="minor"/>
      </rPr>
      <t>Av. Feitoria, 137 - São Leopoldo (RS)</t>
    </r>
  </si>
  <si>
    <r>
      <t xml:space="preserve">3. PRAZO DE EXECUÇÃO/ENTREGA: </t>
    </r>
    <r>
      <rPr>
        <sz val="10"/>
        <rFont val="Calibri"/>
        <family val="2"/>
        <scheme val="minor"/>
      </rPr>
      <t>90 dias</t>
    </r>
  </si>
  <si>
    <r>
      <t xml:space="preserve">4. HORÁRIO PARA EXECUÇÃO/ENTREGA: </t>
    </r>
    <r>
      <rPr>
        <sz val="10"/>
        <rFont val="Calibri"/>
        <family val="2"/>
        <scheme val="minor"/>
      </rPr>
      <t>livre, atendendo legislação municipal</t>
    </r>
  </si>
  <si>
    <t>BDI</t>
  </si>
  <si>
    <t>ENC. SOCIAIS - SINAPI-RS MAI/2019</t>
  </si>
  <si>
    <r>
      <t>Disjuntor 3x175A para QGBT tipo Termomagnético</t>
    </r>
    <r>
      <rPr>
        <b/>
        <sz val="10"/>
        <rFont val="Calibri"/>
        <family val="2"/>
        <scheme val="minor"/>
      </rPr>
      <t xml:space="preserve"> Caixa Moldada</t>
    </r>
    <r>
      <rPr>
        <sz val="10"/>
        <rFont val="Calibri"/>
        <family val="2"/>
        <scheme val="minor"/>
      </rPr>
      <t xml:space="preserve"> Siemens 3VF22, Weg DWB/DW, Eletromar-Hager CAH -</t>
    </r>
    <r>
      <rPr>
        <b/>
        <sz val="10"/>
        <rFont val="Calibri"/>
        <family val="2"/>
        <scheme val="minor"/>
      </rPr>
      <t>35kA</t>
    </r>
    <r>
      <rPr>
        <sz val="10"/>
        <rFont val="Calibri"/>
        <family val="2"/>
        <scheme val="minor"/>
      </rPr>
      <t xml:space="preserve"> em 380V com fixações e terminais p/ cabos.</t>
    </r>
  </si>
  <si>
    <t>PLANILHA DETALHAMENTO CÁLCULO BDI</t>
  </si>
  <si>
    <t>DESPESAS INDIRETAS</t>
  </si>
  <si>
    <t>Valores limites conforme Acórdão 2622/2013 TCU</t>
  </si>
  <si>
    <t>AC - Administração central</t>
  </si>
  <si>
    <t>Administração Central: de 3% à 5,5%</t>
  </si>
  <si>
    <t>SG - Seguro e Garantias</t>
  </si>
  <si>
    <t>Seguros + Garantia: de 0,8% à 1%</t>
  </si>
  <si>
    <t>R - Riscos</t>
  </si>
  <si>
    <t>Riscos: de 0,97% a 1,27%</t>
  </si>
  <si>
    <t>Despesas Financeiras: de 0,59% a 1,39%</t>
  </si>
  <si>
    <t>L - Lucro</t>
  </si>
  <si>
    <t>Lucros: de 6,16% à 8,96%</t>
  </si>
  <si>
    <t>BDI CALCULADO:  de 20,34% à 25,00%</t>
  </si>
  <si>
    <t>I - Impostos</t>
  </si>
  <si>
    <t>PIS</t>
  </si>
  <si>
    <t>COFINS</t>
  </si>
  <si>
    <t>ISS (cfe. Legislação municipal)</t>
  </si>
  <si>
    <t>CPRB - Contrib. Prev. Sobre Rec. Bruta</t>
  </si>
  <si>
    <t>Itens em que podem ocorrer variações:</t>
  </si>
  <si>
    <t>DF - Despesas Financeiras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</si>
  <si>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</si>
  <si>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BDI Calculado</t>
  </si>
  <si>
    <t>FÓRMULA ADOTADA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</si>
  <si>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</si>
  <si>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(1-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</si>
</sst>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"/>
    <numFmt numFmtId="166" formatCode="0.000000"/>
    <numFmt numFmtId="167" formatCode="#,##0.00\ [$€]\ ;\-#,##0.00\ [$€]\ ;&quot; -&quot;#\ [$€]\ ;@\ "/>
  </numFmts>
  <fonts count="35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angal"/>
      <family val="2"/>
    </font>
    <font>
      <b/>
      <sz val="18"/>
      <color indexed="62"/>
      <name val="Cambria"/>
      <family val="2"/>
    </font>
    <font>
      <sz val="10"/>
      <name val="MS Sans Serif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9" fillId="2" borderId="0" applyNumberFormat="0" applyBorder="0" applyAlignment="0" applyProtection="0"/>
    <xf numFmtId="167" fontId="1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8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3" fillId="0" borderId="0"/>
    <xf numFmtId="9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4" fillId="0" borderId="0" applyFill="0" applyBorder="0" applyAlignment="0" applyProtection="0"/>
  </cellStyleXfs>
  <cellXfs count="322">
    <xf numFmtId="0" fontId="0" fillId="0" borderId="0" xfId="0"/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4" fontId="14" fillId="0" borderId="0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top"/>
      <protection hidden="1"/>
    </xf>
    <xf numFmtId="4" fontId="12" fillId="0" borderId="4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center" wrapText="1"/>
      <protection hidden="1"/>
    </xf>
    <xf numFmtId="4" fontId="14" fillId="0" borderId="0" xfId="0" applyNumberFormat="1" applyFont="1" applyFill="1" applyAlignment="1" applyProtection="1">
      <alignment vertical="top"/>
      <protection hidden="1"/>
    </xf>
    <xf numFmtId="4" fontId="12" fillId="0" borderId="4" xfId="18" applyNumberFormat="1" applyFont="1" applyFill="1" applyBorder="1" applyAlignment="1" applyProtection="1">
      <alignment horizontal="right" vertical="top"/>
      <protection locked="0"/>
    </xf>
    <xf numFmtId="4" fontId="12" fillId="0" borderId="8" xfId="0" applyNumberFormat="1" applyFont="1" applyFill="1" applyBorder="1" applyAlignment="1" applyProtection="1">
      <alignment horizontal="right" vertical="top"/>
      <protection locked="0"/>
    </xf>
    <xf numFmtId="4" fontId="12" fillId="0" borderId="7" xfId="0" applyNumberFormat="1" applyFont="1" applyFill="1" applyBorder="1" applyAlignment="1" applyProtection="1">
      <alignment horizontal="right" vertical="top"/>
      <protection locked="0"/>
    </xf>
    <xf numFmtId="4" fontId="12" fillId="0" borderId="8" xfId="18" applyNumberFormat="1" applyFont="1" applyFill="1" applyBorder="1" applyAlignment="1" applyProtection="1">
      <alignment horizontal="right" vertical="top"/>
      <protection locked="0"/>
    </xf>
    <xf numFmtId="4" fontId="12" fillId="0" borderId="8" xfId="1" applyNumberFormat="1" applyFont="1" applyFill="1" applyBorder="1" applyAlignment="1" applyProtection="1">
      <alignment horizontal="right" vertical="top"/>
      <protection locked="0"/>
    </xf>
    <xf numFmtId="4" fontId="12" fillId="0" borderId="7" xfId="18" applyNumberFormat="1" applyFont="1" applyFill="1" applyBorder="1" applyAlignment="1" applyProtection="1">
      <alignment horizontal="right" vertical="top"/>
      <protection locked="0"/>
    </xf>
    <xf numFmtId="4" fontId="12" fillId="0" borderId="7" xfId="1" applyNumberFormat="1" applyFont="1" applyFill="1" applyBorder="1" applyAlignment="1" applyProtection="1">
      <alignment horizontal="right" vertical="top"/>
      <protection locked="0"/>
    </xf>
    <xf numFmtId="4" fontId="12" fillId="0" borderId="4" xfId="1" applyNumberFormat="1" applyFont="1" applyFill="1" applyBorder="1" applyAlignment="1" applyProtection="1">
      <alignment horizontal="right" vertical="top"/>
      <protection locked="0"/>
    </xf>
    <xf numFmtId="4" fontId="12" fillId="0" borderId="10" xfId="0" applyNumberFormat="1" applyFont="1" applyFill="1" applyBorder="1" applyAlignment="1" applyProtection="1">
      <alignment horizontal="right" vertical="top"/>
      <protection locked="0"/>
    </xf>
    <xf numFmtId="4" fontId="12" fillId="0" borderId="4" xfId="0" applyNumberFormat="1" applyFont="1" applyFill="1" applyBorder="1" applyAlignment="1" applyProtection="1">
      <alignment horizontal="right" vertical="top"/>
      <protection hidden="1"/>
    </xf>
    <xf numFmtId="0" fontId="12" fillId="0" borderId="4" xfId="0" applyFont="1" applyFill="1" applyBorder="1" applyAlignment="1" applyProtection="1">
      <alignment horizontal="left" vertical="top" wrapText="1"/>
      <protection hidden="1"/>
    </xf>
    <xf numFmtId="4" fontId="12" fillId="0" borderId="4" xfId="0" applyNumberFormat="1" applyFont="1" applyFill="1" applyBorder="1" applyAlignment="1" applyProtection="1">
      <alignment horizontal="center" vertical="top" wrapText="1"/>
      <protection hidden="1"/>
    </xf>
    <xf numFmtId="0" fontId="12" fillId="0" borderId="7" xfId="0" applyFont="1" applyFill="1" applyBorder="1" applyAlignment="1" applyProtection="1">
      <alignment horizontal="left" vertical="top" wrapText="1"/>
      <protection hidden="1"/>
    </xf>
    <xf numFmtId="4" fontId="12" fillId="0" borderId="7" xfId="0" applyNumberFormat="1" applyFont="1" applyFill="1" applyBorder="1" applyAlignment="1" applyProtection="1">
      <alignment horizontal="center" vertical="top" wrapText="1"/>
      <protection hidden="1"/>
    </xf>
    <xf numFmtId="4" fontId="12" fillId="0" borderId="7" xfId="0" applyNumberFormat="1" applyFont="1" applyFill="1" applyBorder="1" applyAlignment="1" applyProtection="1">
      <alignment horizontal="right" vertical="top"/>
      <protection hidden="1"/>
    </xf>
    <xf numFmtId="1" fontId="12" fillId="0" borderId="8" xfId="0" applyNumberFormat="1" applyFont="1" applyFill="1" applyBorder="1" applyAlignment="1" applyProtection="1">
      <alignment horizontal="left" vertical="top" wrapText="1"/>
      <protection hidden="1"/>
    </xf>
    <xf numFmtId="0" fontId="12" fillId="0" borderId="8" xfId="0" applyFont="1" applyFill="1" applyBorder="1" applyAlignment="1" applyProtection="1">
      <alignment horizontal="left" vertical="top" wrapText="1"/>
      <protection hidden="1"/>
    </xf>
    <xf numFmtId="4" fontId="12" fillId="0" borderId="8" xfId="0" applyNumberFormat="1" applyFont="1" applyFill="1" applyBorder="1" applyAlignment="1" applyProtection="1">
      <alignment horizontal="center" vertical="top" wrapText="1"/>
      <protection hidden="1"/>
    </xf>
    <xf numFmtId="4" fontId="12" fillId="0" borderId="8" xfId="0" applyNumberFormat="1" applyFont="1" applyFill="1" applyBorder="1" applyAlignment="1" applyProtection="1">
      <alignment horizontal="right" vertical="top"/>
      <protection hidden="1"/>
    </xf>
    <xf numFmtId="0" fontId="12" fillId="0" borderId="4" xfId="12" applyFont="1" applyFill="1" applyBorder="1" applyAlignment="1" applyProtection="1">
      <alignment horizontal="left" vertical="top" wrapText="1"/>
      <protection hidden="1"/>
    </xf>
    <xf numFmtId="4" fontId="12" fillId="0" borderId="4" xfId="12" applyNumberFormat="1" applyFont="1" applyFill="1" applyBorder="1" applyAlignment="1" applyProtection="1">
      <alignment horizontal="center" vertical="top" wrapText="1"/>
      <protection hidden="1"/>
    </xf>
    <xf numFmtId="4" fontId="12" fillId="0" borderId="7" xfId="0" applyNumberFormat="1" applyFont="1" applyFill="1" applyBorder="1" applyAlignment="1" applyProtection="1">
      <alignment horizontal="center" vertical="top"/>
      <protection hidden="1"/>
    </xf>
    <xf numFmtId="4" fontId="12" fillId="0" borderId="7" xfId="0" applyNumberFormat="1" applyFont="1" applyFill="1" applyBorder="1" applyAlignment="1" applyProtection="1">
      <alignment horizontal="right" vertical="top" wrapText="1"/>
      <protection hidden="1"/>
    </xf>
    <xf numFmtId="4" fontId="12" fillId="0" borderId="7" xfId="13" applyNumberFormat="1" applyFont="1" applyFill="1" applyBorder="1" applyAlignment="1" applyProtection="1">
      <alignment horizontal="right" vertical="top"/>
      <protection locked="0"/>
    </xf>
    <xf numFmtId="4" fontId="12" fillId="0" borderId="4" xfId="13" applyNumberFormat="1" applyFont="1" applyFill="1" applyBorder="1" applyAlignment="1" applyProtection="1">
      <alignment horizontal="right" vertical="top"/>
      <protection locked="0"/>
    </xf>
    <xf numFmtId="4" fontId="12" fillId="0" borderId="8" xfId="13" applyNumberFormat="1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4" borderId="17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10" fontId="12" fillId="4" borderId="0" xfId="16" applyNumberFormat="1" applyFont="1" applyFill="1" applyBorder="1" applyAlignment="1" applyProtection="1">
      <alignment vertical="center"/>
      <protection locked="0"/>
    </xf>
    <xf numFmtId="0" fontId="29" fillId="0" borderId="19" xfId="11" applyFont="1" applyBorder="1" applyAlignment="1">
      <alignment vertical="center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4" borderId="20" xfId="0" applyFont="1" applyFill="1" applyBorder="1" applyAlignment="1" applyProtection="1">
      <alignment vertical="center"/>
      <protection hidden="1"/>
    </xf>
    <xf numFmtId="10" fontId="12" fillId="4" borderId="20" xfId="16" applyNumberFormat="1" applyFont="1" applyFill="1" applyBorder="1" applyAlignment="1" applyProtection="1">
      <alignment vertical="center"/>
      <protection locked="0"/>
    </xf>
    <xf numFmtId="10" fontId="12" fillId="4" borderId="0" xfId="16" applyNumberFormat="1" applyFont="1" applyFill="1" applyBorder="1" applyAlignment="1" applyProtection="1">
      <alignment vertical="center"/>
      <protection hidden="1"/>
    </xf>
    <xf numFmtId="0" fontId="12" fillId="4" borderId="21" xfId="0" applyFont="1" applyFill="1" applyBorder="1" applyAlignment="1" applyProtection="1">
      <alignment horizontal="center" vertical="center"/>
      <protection hidden="1"/>
    </xf>
    <xf numFmtId="0" fontId="12" fillId="4" borderId="21" xfId="0" applyFont="1" applyFill="1" applyBorder="1" applyAlignment="1" applyProtection="1">
      <alignment vertical="center"/>
      <protection hidden="1"/>
    </xf>
    <xf numFmtId="10" fontId="12" fillId="4" borderId="21" xfId="16" applyNumberFormat="1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31" fillId="0" borderId="19" xfId="11" applyFont="1" applyBorder="1" applyAlignment="1">
      <alignment vertical="center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10" fontId="12" fillId="0" borderId="21" xfId="0" applyNumberFormat="1" applyFont="1" applyBorder="1" applyAlignment="1" applyProtection="1">
      <alignment vertical="center"/>
      <protection hidden="1"/>
    </xf>
    <xf numFmtId="0" fontId="12" fillId="0" borderId="22" xfId="0" applyFont="1" applyBorder="1" applyProtection="1"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vertical="center"/>
      <protection hidden="1"/>
    </xf>
    <xf numFmtId="10" fontId="12" fillId="0" borderId="23" xfId="16" applyNumberFormat="1" applyFont="1" applyBorder="1" applyAlignment="1" applyProtection="1">
      <alignment vertical="center"/>
      <protection locked="0"/>
    </xf>
    <xf numFmtId="0" fontId="12" fillId="0" borderId="0" xfId="0" applyFont="1" applyBorder="1" applyProtection="1">
      <protection hidden="1"/>
    </xf>
    <xf numFmtId="0" fontId="32" fillId="0" borderId="0" xfId="11" applyFont="1" applyBorder="1" applyAlignment="1">
      <alignment horizontal="justify" vertical="center" wrapText="1"/>
    </xf>
    <xf numFmtId="0" fontId="12" fillId="0" borderId="0" xfId="0" applyFont="1" applyBorder="1" applyAlignment="1" applyProtection="1">
      <alignment vertical="center"/>
      <protection hidden="1"/>
    </xf>
    <xf numFmtId="10" fontId="12" fillId="0" borderId="0" xfId="16" applyNumberFormat="1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hidden="1"/>
    </xf>
    <xf numFmtId="10" fontId="12" fillId="0" borderId="20" xfId="16" applyNumberFormat="1" applyFont="1" applyBorder="1" applyAlignment="1" applyProtection="1">
      <alignment vertical="center"/>
      <protection locked="0"/>
    </xf>
    <xf numFmtId="10" fontId="12" fillId="0" borderId="0" xfId="16" applyNumberFormat="1" applyFont="1" applyBorder="1" applyAlignment="1" applyProtection="1">
      <alignment vertical="center"/>
      <protection hidden="1"/>
    </xf>
    <xf numFmtId="0" fontId="25" fillId="0" borderId="0" xfId="0" applyFont="1" applyFill="1" applyProtection="1">
      <protection hidden="1"/>
    </xf>
    <xf numFmtId="10" fontId="12" fillId="0" borderId="21" xfId="16" applyNumberFormat="1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protection hidden="1"/>
    </xf>
    <xf numFmtId="0" fontId="13" fillId="0" borderId="24" xfId="0" applyFont="1" applyBorder="1" applyProtection="1">
      <protection hidden="1"/>
    </xf>
    <xf numFmtId="0" fontId="13" fillId="0" borderId="24" xfId="0" applyFont="1" applyFill="1" applyBorder="1" applyAlignment="1" applyProtection="1">
      <alignment vertical="center"/>
      <protection hidden="1"/>
    </xf>
    <xf numFmtId="10" fontId="13" fillId="4" borderId="24" xfId="16" applyNumberFormat="1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Protection="1">
      <protection hidden="1"/>
    </xf>
    <xf numFmtId="0" fontId="13" fillId="0" borderId="0" xfId="0" applyFont="1" applyBorder="1" applyProtection="1">
      <protection hidden="1"/>
    </xf>
    <xf numFmtId="0" fontId="30" fillId="0" borderId="0" xfId="11" applyFont="1" applyFill="1" applyBorder="1" applyAlignment="1">
      <alignment horizontal="center" vertical="center" wrapText="1"/>
    </xf>
    <xf numFmtId="0" fontId="29" fillId="0" borderId="0" xfId="11" applyFont="1" applyFill="1" applyBorder="1" applyAlignment="1">
      <alignment vertical="center"/>
    </xf>
    <xf numFmtId="0" fontId="12" fillId="0" borderId="6" xfId="0" applyFont="1" applyBorder="1" applyProtection="1">
      <protection hidden="1"/>
    </xf>
    <xf numFmtId="0" fontId="29" fillId="0" borderId="6" xfId="11" applyFont="1" applyFill="1" applyBorder="1" applyAlignment="1">
      <alignment vertical="center"/>
    </xf>
    <xf numFmtId="0" fontId="31" fillId="0" borderId="0" xfId="11" applyFont="1" applyFill="1" applyBorder="1" applyAlignment="1">
      <alignment vertical="center"/>
    </xf>
    <xf numFmtId="0" fontId="15" fillId="0" borderId="0" xfId="0" applyFont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15" fillId="0" borderId="0" xfId="0" applyFont="1" applyAlignment="1" applyProtection="1">
      <alignment wrapText="1"/>
      <protection hidden="1"/>
    </xf>
    <xf numFmtId="4" fontId="18" fillId="0" borderId="3" xfId="0" applyNumberFormat="1" applyFont="1" applyFill="1" applyBorder="1" applyAlignment="1" applyProtection="1">
      <alignment horizontal="right" vertical="center" wrapText="1"/>
      <protection hidden="1"/>
    </xf>
    <xf numFmtId="10" fontId="13" fillId="0" borderId="5" xfId="16" applyNumberFormat="1" applyFont="1" applyFill="1" applyBorder="1" applyAlignment="1" applyProtection="1">
      <alignment horizontal="right" vertical="top" wrapText="1"/>
      <protection hidden="1"/>
    </xf>
    <xf numFmtId="4" fontId="18" fillId="0" borderId="3" xfId="0" applyNumberFormat="1" applyFont="1" applyFill="1" applyBorder="1" applyAlignment="1" applyProtection="1">
      <alignment horizontal="right" vertical="center"/>
      <protection hidden="1"/>
    </xf>
    <xf numFmtId="10" fontId="13" fillId="0" borderId="5" xfId="16" applyNumberFormat="1" applyFont="1" applyFill="1" applyBorder="1" applyAlignment="1" applyProtection="1">
      <alignment horizontal="right" vertical="center" wrapText="1"/>
      <protection hidden="1"/>
    </xf>
    <xf numFmtId="4" fontId="18" fillId="0" borderId="0" xfId="0" applyNumberFormat="1" applyFont="1" applyFill="1" applyBorder="1" applyAlignment="1" applyProtection="1">
      <alignment vertical="center" wrapText="1"/>
      <protection hidden="1"/>
    </xf>
    <xf numFmtId="0" fontId="13" fillId="0" borderId="6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2" fontId="19" fillId="0" borderId="7" xfId="0" applyNumberFormat="1" applyFont="1" applyFill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wrapText="1"/>
      <protection hidden="1"/>
    </xf>
    <xf numFmtId="2" fontId="19" fillId="0" borderId="8" xfId="0" applyNumberFormat="1" applyFont="1" applyFill="1" applyBorder="1" applyAlignment="1" applyProtection="1">
      <alignment horizontal="right" vertical="top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 wrapText="1"/>
      <protection hidden="1"/>
    </xf>
    <xf numFmtId="2" fontId="13" fillId="0" borderId="11" xfId="0" applyNumberFormat="1" applyFont="1" applyFill="1" applyBorder="1" applyAlignment="1" applyProtection="1">
      <alignment horizontal="left" vertical="top"/>
      <protection hidden="1"/>
    </xf>
    <xf numFmtId="2" fontId="12" fillId="0" borderId="3" xfId="0" applyNumberFormat="1" applyFont="1" applyFill="1" applyBorder="1" applyAlignment="1" applyProtection="1">
      <alignment vertical="top" wrapText="1"/>
      <protection hidden="1"/>
    </xf>
    <xf numFmtId="1" fontId="22" fillId="0" borderId="10" xfId="0" applyNumberFormat="1" applyFont="1" applyFill="1" applyBorder="1" applyAlignment="1" applyProtection="1">
      <alignment horizontal="left" vertical="top" wrapText="1"/>
      <protection hidden="1"/>
    </xf>
    <xf numFmtId="0" fontId="22" fillId="0" borderId="10" xfId="0" applyFont="1" applyFill="1" applyBorder="1" applyAlignment="1" applyProtection="1">
      <alignment vertical="top" wrapText="1"/>
      <protection hidden="1"/>
    </xf>
    <xf numFmtId="0" fontId="23" fillId="0" borderId="0" xfId="0" applyFont="1" applyAlignment="1" applyProtection="1">
      <alignment vertical="center" wrapText="1"/>
      <protection hidden="1"/>
    </xf>
    <xf numFmtId="1" fontId="13" fillId="0" borderId="3" xfId="0" applyNumberFormat="1" applyFont="1" applyFill="1" applyBorder="1" applyAlignment="1" applyProtection="1">
      <alignment horizontal="left" vertical="top" wrapText="1"/>
      <protection hidden="1"/>
    </xf>
    <xf numFmtId="0" fontId="13" fillId="0" borderId="3" xfId="0" applyFont="1" applyFill="1" applyBorder="1" applyAlignment="1" applyProtection="1">
      <alignment vertical="top" wrapText="1"/>
      <protection hidden="1"/>
    </xf>
    <xf numFmtId="0" fontId="12" fillId="0" borderId="7" xfId="0" applyFont="1" applyFill="1" applyBorder="1" applyAlignment="1" applyProtection="1">
      <alignment vertical="top" wrapText="1"/>
      <protection hidden="1"/>
    </xf>
    <xf numFmtId="0" fontId="12" fillId="0" borderId="4" xfId="0" applyNumberFormat="1" applyFont="1" applyFill="1" applyBorder="1" applyAlignment="1" applyProtection="1">
      <alignment horizontal="left" vertical="top"/>
      <protection hidden="1"/>
    </xf>
    <xf numFmtId="2" fontId="12" fillId="0" borderId="4" xfId="0" applyNumberFormat="1" applyFont="1" applyFill="1" applyBorder="1" applyAlignment="1" applyProtection="1">
      <alignment horizontal="left" vertical="top" wrapText="1"/>
      <protection hidden="1"/>
    </xf>
    <xf numFmtId="2" fontId="12" fillId="0" borderId="4" xfId="0" applyNumberFormat="1" applyFont="1" applyFill="1" applyBorder="1" applyAlignment="1" applyProtection="1">
      <alignment horizontal="center" vertical="top"/>
      <protection hidden="1"/>
    </xf>
    <xf numFmtId="4" fontId="12" fillId="0" borderId="4" xfId="0" applyNumberFormat="1" applyFont="1" applyFill="1" applyBorder="1" applyAlignment="1" applyProtection="1">
      <alignment horizontal="right" vertical="top" wrapText="1"/>
      <protection hidden="1"/>
    </xf>
    <xf numFmtId="166" fontId="15" fillId="0" borderId="0" xfId="0" applyNumberFormat="1" applyFont="1" applyFill="1" applyAlignment="1" applyProtection="1">
      <alignment vertical="center" wrapText="1"/>
      <protection hidden="1"/>
    </xf>
    <xf numFmtId="0" fontId="15" fillId="0" borderId="0" xfId="0" applyFont="1" applyFill="1" applyProtection="1">
      <protection hidden="1"/>
    </xf>
    <xf numFmtId="0" fontId="12" fillId="0" borderId="4" xfId="0" applyFont="1" applyFill="1" applyBorder="1" applyAlignment="1" applyProtection="1">
      <alignment vertical="top" wrapText="1"/>
      <protection hidden="1"/>
    </xf>
    <xf numFmtId="1" fontId="12" fillId="0" borderId="4" xfId="0" applyNumberFormat="1" applyFont="1" applyFill="1" applyBorder="1" applyAlignment="1" applyProtection="1">
      <alignment horizontal="left" vertical="top"/>
      <protection hidden="1"/>
    </xf>
    <xf numFmtId="2" fontId="12" fillId="0" borderId="4" xfId="18" applyNumberFormat="1" applyFont="1" applyFill="1" applyBorder="1" applyAlignment="1" applyProtection="1">
      <alignment horizontal="center" vertical="top"/>
      <protection hidden="1"/>
    </xf>
    <xf numFmtId="0" fontId="12" fillId="0" borderId="4" xfId="0" applyFont="1" applyFill="1" applyBorder="1" applyAlignment="1" applyProtection="1">
      <alignment horizontal="center" vertical="top"/>
      <protection hidden="1"/>
    </xf>
    <xf numFmtId="0" fontId="12" fillId="0" borderId="8" xfId="0" applyNumberFormat="1" applyFont="1" applyFill="1" applyBorder="1" applyAlignment="1" applyProtection="1">
      <alignment horizontal="left" vertical="top"/>
      <protection hidden="1"/>
    </xf>
    <xf numFmtId="2" fontId="12" fillId="0" borderId="8" xfId="0" applyNumberFormat="1" applyFont="1" applyFill="1" applyBorder="1" applyAlignment="1" applyProtection="1">
      <alignment horizontal="center" vertical="top"/>
      <protection hidden="1"/>
    </xf>
    <xf numFmtId="0" fontId="12" fillId="0" borderId="8" xfId="0" applyFont="1" applyFill="1" applyBorder="1" applyAlignment="1" applyProtection="1">
      <alignment horizontal="center" vertical="top"/>
      <protection hidden="1"/>
    </xf>
    <xf numFmtId="4" fontId="12" fillId="0" borderId="8" xfId="0" applyNumberFormat="1" applyFont="1" applyFill="1" applyBorder="1" applyAlignment="1" applyProtection="1">
      <alignment horizontal="right" vertical="top" wrapText="1"/>
      <protection hidden="1"/>
    </xf>
    <xf numFmtId="0" fontId="12" fillId="0" borderId="7" xfId="0" applyNumberFormat="1" applyFont="1" applyFill="1" applyBorder="1" applyAlignment="1" applyProtection="1">
      <alignment horizontal="left" vertical="top"/>
      <protection hidden="1"/>
    </xf>
    <xf numFmtId="2" fontId="12" fillId="0" borderId="7" xfId="0" applyNumberFormat="1" applyFont="1" applyFill="1" applyBorder="1" applyAlignment="1" applyProtection="1">
      <alignment horizontal="center" vertical="top"/>
      <protection hidden="1"/>
    </xf>
    <xf numFmtId="0" fontId="12" fillId="0" borderId="7" xfId="0" applyFont="1" applyFill="1" applyBorder="1" applyAlignment="1" applyProtection="1">
      <alignment horizontal="center" vertical="top"/>
      <protection hidden="1"/>
    </xf>
    <xf numFmtId="0" fontId="12" fillId="0" borderId="7" xfId="1" applyNumberFormat="1" applyFont="1" applyFill="1" applyBorder="1" applyAlignment="1" applyProtection="1">
      <alignment horizontal="left" vertical="top"/>
      <protection hidden="1"/>
    </xf>
    <xf numFmtId="0" fontId="12" fillId="0" borderId="7" xfId="1" applyFont="1" applyFill="1" applyBorder="1" applyAlignment="1" applyProtection="1">
      <alignment horizontal="center" vertical="top"/>
      <protection hidden="1"/>
    </xf>
    <xf numFmtId="0" fontId="12" fillId="0" borderId="4" xfId="1" applyNumberFormat="1" applyFont="1" applyFill="1" applyBorder="1" applyAlignment="1" applyProtection="1">
      <alignment horizontal="left" vertical="top"/>
      <protection hidden="1"/>
    </xf>
    <xf numFmtId="0" fontId="12" fillId="0" borderId="4" xfId="1" applyFont="1" applyFill="1" applyBorder="1" applyAlignment="1" applyProtection="1">
      <alignment horizontal="center" vertical="top"/>
      <protection hidden="1"/>
    </xf>
    <xf numFmtId="0" fontId="12" fillId="0" borderId="8" xfId="1" applyNumberFormat="1" applyFont="1" applyFill="1" applyBorder="1" applyAlignment="1" applyProtection="1">
      <alignment horizontal="left" vertical="top"/>
      <protection hidden="1"/>
    </xf>
    <xf numFmtId="0" fontId="12" fillId="0" borderId="8" xfId="6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Protection="1">
      <protection hidden="1"/>
    </xf>
    <xf numFmtId="2" fontId="12" fillId="0" borderId="7" xfId="0" applyNumberFormat="1" applyFont="1" applyFill="1" applyBorder="1" applyAlignment="1" applyProtection="1">
      <alignment vertical="top"/>
      <protection hidden="1"/>
    </xf>
    <xf numFmtId="2" fontId="12" fillId="0" borderId="4" xfId="0" applyNumberFormat="1" applyFont="1" applyFill="1" applyBorder="1" applyAlignment="1" applyProtection="1">
      <alignment vertical="top"/>
      <protection hidden="1"/>
    </xf>
    <xf numFmtId="2" fontId="12" fillId="0" borderId="7" xfId="8" applyNumberFormat="1" applyFont="1" applyFill="1" applyBorder="1" applyAlignment="1" applyProtection="1">
      <alignment vertical="center" wrapText="1"/>
      <protection hidden="1"/>
    </xf>
    <xf numFmtId="2" fontId="12" fillId="0" borderId="7" xfId="8" applyNumberFormat="1" applyFont="1" applyFill="1" applyBorder="1" applyAlignment="1" applyProtection="1">
      <alignment horizontal="center" vertical="center"/>
      <protection hidden="1"/>
    </xf>
    <xf numFmtId="2" fontId="12" fillId="0" borderId="4" xfId="8" applyNumberFormat="1" applyFont="1" applyFill="1" applyBorder="1" applyAlignment="1" applyProtection="1">
      <alignment vertical="center" wrapText="1"/>
      <protection hidden="1"/>
    </xf>
    <xf numFmtId="2" fontId="12" fillId="0" borderId="4" xfId="8" applyNumberFormat="1" applyFont="1" applyFill="1" applyBorder="1" applyAlignment="1" applyProtection="1">
      <alignment horizontal="center" vertical="center"/>
      <protection hidden="1"/>
    </xf>
    <xf numFmtId="2" fontId="12" fillId="0" borderId="8" xfId="8" applyNumberFormat="1" applyFont="1" applyFill="1" applyBorder="1" applyAlignment="1" applyProtection="1">
      <alignment vertical="center" wrapText="1"/>
      <protection hidden="1"/>
    </xf>
    <xf numFmtId="2" fontId="12" fillId="0" borderId="8" xfId="8" applyNumberFormat="1" applyFont="1" applyFill="1" applyBorder="1" applyAlignment="1" applyProtection="1">
      <alignment horizontal="center" vertical="center"/>
      <protection hidden="1"/>
    </xf>
    <xf numFmtId="0" fontId="12" fillId="0" borderId="7" xfId="1" applyFont="1" applyFill="1" applyBorder="1" applyAlignment="1" applyProtection="1">
      <alignment horizontal="left" vertical="top" wrapText="1"/>
      <protection hidden="1"/>
    </xf>
    <xf numFmtId="0" fontId="12" fillId="0" borderId="8" xfId="1" applyFont="1" applyFill="1" applyBorder="1" applyAlignment="1" applyProtection="1">
      <alignment horizontal="left" vertical="top" wrapText="1"/>
      <protection hidden="1"/>
    </xf>
    <xf numFmtId="2" fontId="12" fillId="0" borderId="8" xfId="1" applyNumberFormat="1" applyFont="1" applyFill="1" applyBorder="1" applyAlignment="1" applyProtection="1">
      <alignment horizontal="center" vertical="top"/>
      <protection hidden="1"/>
    </xf>
    <xf numFmtId="0" fontId="12" fillId="0" borderId="4" xfId="1" applyFont="1" applyFill="1" applyBorder="1" applyAlignment="1" applyProtection="1">
      <alignment horizontal="left" vertical="top" wrapText="1"/>
      <protection hidden="1"/>
    </xf>
    <xf numFmtId="2" fontId="12" fillId="0" borderId="4" xfId="1" applyNumberFormat="1" applyFont="1" applyFill="1" applyBorder="1" applyAlignment="1" applyProtection="1">
      <alignment horizontal="center" vertical="top"/>
      <protection hidden="1"/>
    </xf>
    <xf numFmtId="0" fontId="12" fillId="0" borderId="7" xfId="0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1" fontId="12" fillId="0" borderId="10" xfId="0" applyNumberFormat="1" applyFont="1" applyFill="1" applyBorder="1" applyAlignment="1" applyProtection="1">
      <alignment horizontal="left" vertical="top" wrapText="1"/>
      <protection hidden="1"/>
    </xf>
    <xf numFmtId="4" fontId="13" fillId="0" borderId="10" xfId="0" applyNumberFormat="1" applyFont="1" applyFill="1" applyBorder="1" applyAlignment="1" applyProtection="1">
      <alignment horizontal="left" vertical="top" wrapText="1"/>
      <protection hidden="1"/>
    </xf>
    <xf numFmtId="2" fontId="12" fillId="0" borderId="10" xfId="0" applyNumberFormat="1" applyFont="1" applyFill="1" applyBorder="1" applyAlignment="1" applyProtection="1">
      <alignment horizontal="center" vertical="top" wrapText="1"/>
      <protection hidden="1"/>
    </xf>
    <xf numFmtId="4" fontId="12" fillId="0" borderId="10" xfId="0" applyNumberFormat="1" applyFont="1" applyFill="1" applyBorder="1" applyAlignment="1" applyProtection="1">
      <alignment horizontal="center" vertical="top" wrapText="1"/>
      <protection hidden="1"/>
    </xf>
    <xf numFmtId="4" fontId="13" fillId="0" borderId="10" xfId="0" applyNumberFormat="1" applyFont="1" applyFill="1" applyBorder="1" applyAlignment="1" applyProtection="1">
      <alignment horizontal="right" vertical="top" wrapText="1"/>
      <protection hidden="1"/>
    </xf>
    <xf numFmtId="1" fontId="22" fillId="0" borderId="3" xfId="0" applyNumberFormat="1" applyFont="1" applyFill="1" applyBorder="1" applyAlignment="1" applyProtection="1">
      <alignment horizontal="left" vertical="top" wrapText="1"/>
      <protection hidden="1"/>
    </xf>
    <xf numFmtId="0" fontId="22" fillId="0" borderId="3" xfId="0" applyFont="1" applyFill="1" applyBorder="1" applyAlignment="1" applyProtection="1">
      <alignment vertical="top" wrapText="1"/>
      <protection hidden="1"/>
    </xf>
    <xf numFmtId="1" fontId="12" fillId="0" borderId="10" xfId="0" applyNumberFormat="1" applyFont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 applyProtection="1">
      <alignment horizontal="center" vertical="top" wrapText="1"/>
      <protection hidden="1"/>
    </xf>
    <xf numFmtId="4" fontId="12" fillId="0" borderId="10" xfId="0" applyNumberFormat="1" applyFont="1" applyFill="1" applyBorder="1" applyAlignment="1" applyProtection="1">
      <alignment horizontal="right" vertical="top"/>
      <protection hidden="1"/>
    </xf>
    <xf numFmtId="4" fontId="12" fillId="0" borderId="10" xfId="0" applyNumberFormat="1" applyFont="1" applyFill="1" applyBorder="1" applyAlignment="1" applyProtection="1">
      <alignment horizontal="right" vertical="top" wrapText="1"/>
      <protection hidden="1"/>
    </xf>
    <xf numFmtId="0" fontId="15" fillId="0" borderId="0" xfId="0" applyFont="1" applyProtection="1">
      <protection hidden="1"/>
    </xf>
    <xf numFmtId="0" fontId="12" fillId="0" borderId="10" xfId="0" applyNumberFormat="1" applyFont="1" applyFill="1" applyBorder="1" applyAlignment="1" applyProtection="1">
      <alignment horizontal="left" vertical="top"/>
      <protection hidden="1"/>
    </xf>
    <xf numFmtId="0" fontId="12" fillId="0" borderId="10" xfId="0" applyFont="1" applyFill="1" applyBorder="1" applyAlignment="1" applyProtection="1">
      <alignment horizontal="left" vertical="top" wrapText="1"/>
      <protection hidden="1"/>
    </xf>
    <xf numFmtId="2" fontId="12" fillId="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10" xfId="0" applyFont="1" applyFill="1" applyBorder="1" applyAlignment="1" applyProtection="1">
      <alignment horizontal="center" vertical="top"/>
      <protection hidden="1"/>
    </xf>
    <xf numFmtId="0" fontId="11" fillId="0" borderId="0" xfId="0" applyFont="1" applyProtection="1">
      <protection hidden="1"/>
    </xf>
    <xf numFmtId="1" fontId="12" fillId="0" borderId="10" xfId="0" applyNumberFormat="1" applyFont="1" applyBorder="1" applyAlignment="1" applyProtection="1">
      <alignment horizontal="left" vertical="top" wrapText="1"/>
      <protection hidden="1"/>
    </xf>
    <xf numFmtId="4" fontId="13" fillId="0" borderId="10" xfId="0" applyNumberFormat="1" applyFont="1" applyBorder="1" applyAlignment="1" applyProtection="1">
      <alignment horizontal="left" vertical="top" wrapText="1"/>
      <protection hidden="1"/>
    </xf>
    <xf numFmtId="4" fontId="12" fillId="0" borderId="10" xfId="0" applyNumberFormat="1" applyFont="1" applyBorder="1" applyAlignment="1" applyProtection="1">
      <alignment horizontal="center" vertical="top" wrapText="1"/>
      <protection hidden="1"/>
    </xf>
    <xf numFmtId="4" fontId="13" fillId="0" borderId="10" xfId="0" applyNumberFormat="1" applyFont="1" applyBorder="1" applyAlignment="1" applyProtection="1">
      <alignment horizontal="right" vertical="top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4" fontId="12" fillId="0" borderId="4" xfId="0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wrapText="1"/>
      <protection hidden="1"/>
    </xf>
    <xf numFmtId="0" fontId="12" fillId="0" borderId="4" xfId="15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2" fillId="0" borderId="4" xfId="0" applyFont="1" applyFill="1" applyBorder="1" applyAlignment="1" applyProtection="1">
      <alignment horizontal="left" vertical="top"/>
      <protection hidden="1"/>
    </xf>
    <xf numFmtId="2" fontId="11" fillId="0" borderId="0" xfId="0" applyNumberFormat="1" applyFont="1" applyFill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2" fillId="0" borderId="4" xfId="0" applyFont="1" applyBorder="1" applyAlignment="1" applyProtection="1">
      <alignment wrapText="1"/>
      <protection hidden="1"/>
    </xf>
    <xf numFmtId="0" fontId="12" fillId="0" borderId="4" xfId="0" applyFont="1" applyBorder="1" applyAlignment="1" applyProtection="1">
      <alignment horizontal="center"/>
      <protection hidden="1"/>
    </xf>
    <xf numFmtId="4" fontId="12" fillId="0" borderId="8" xfId="0" applyNumberFormat="1" applyFont="1" applyFill="1" applyBorder="1" applyAlignment="1" applyProtection="1">
      <alignment horizontal="center" vertical="top"/>
      <protection hidden="1"/>
    </xf>
    <xf numFmtId="49" fontId="12" fillId="0" borderId="7" xfId="0" applyNumberFormat="1" applyFont="1" applyFill="1" applyBorder="1" applyAlignment="1" applyProtection="1">
      <alignment horizontal="left" vertical="top" wrapText="1"/>
      <protection hidden="1"/>
    </xf>
    <xf numFmtId="49" fontId="12" fillId="0" borderId="4" xfId="0" applyNumberFormat="1" applyFont="1" applyFill="1" applyBorder="1" applyAlignment="1" applyProtection="1">
      <alignment horizontal="left" vertical="top" wrapText="1"/>
      <protection hidden="1"/>
    </xf>
    <xf numFmtId="0" fontId="13" fillId="0" borderId="4" xfId="0" applyFont="1" applyFill="1" applyBorder="1" applyAlignment="1" applyProtection="1">
      <alignment horizontal="left" vertical="top" wrapText="1"/>
      <protection hidden="1"/>
    </xf>
    <xf numFmtId="0" fontId="14" fillId="0" borderId="0" xfId="0" applyFont="1" applyAlignment="1" applyProtection="1">
      <alignment vertical="top"/>
      <protection hidden="1"/>
    </xf>
    <xf numFmtId="0" fontId="12" fillId="0" borderId="4" xfId="14" applyFont="1" applyFill="1" applyBorder="1" applyAlignment="1" applyProtection="1">
      <alignment horizontal="left" vertical="top" wrapText="1"/>
      <protection hidden="1"/>
    </xf>
    <xf numFmtId="4" fontId="12" fillId="0" borderId="4" xfId="0" applyNumberFormat="1" applyFont="1" applyBorder="1" applyAlignment="1" applyProtection="1">
      <alignment horizontal="center" vertical="top"/>
      <protection hidden="1"/>
    </xf>
    <xf numFmtId="4" fontId="14" fillId="0" borderId="0" xfId="0" applyNumberFormat="1" applyFont="1" applyAlignment="1" applyProtection="1">
      <alignment vertical="top"/>
      <protection hidden="1"/>
    </xf>
    <xf numFmtId="0" fontId="12" fillId="0" borderId="4" xfId="18" applyNumberFormat="1" applyFont="1" applyFill="1" applyBorder="1" applyAlignment="1" applyProtection="1">
      <alignment horizontal="center" vertical="top" wrapText="1"/>
      <protection hidden="1"/>
    </xf>
    <xf numFmtId="0" fontId="12" fillId="0" borderId="8" xfId="18" applyNumberFormat="1" applyFont="1" applyFill="1" applyBorder="1" applyAlignment="1" applyProtection="1">
      <alignment horizontal="center" vertical="top" wrapText="1"/>
      <protection hidden="1"/>
    </xf>
    <xf numFmtId="0" fontId="13" fillId="0" borderId="4" xfId="0" applyNumberFormat="1" applyFont="1" applyFill="1" applyBorder="1" applyAlignment="1" applyProtection="1">
      <alignment horizontal="left" vertical="top"/>
      <protection hidden="1"/>
    </xf>
    <xf numFmtId="0" fontId="13" fillId="0" borderId="4" xfId="0" applyFont="1" applyFill="1" applyBorder="1" applyAlignment="1" applyProtection="1">
      <alignment horizontal="left" vertical="top"/>
      <protection hidden="1"/>
    </xf>
    <xf numFmtId="49" fontId="12" fillId="0" borderId="4" xfId="0" applyNumberFormat="1" applyFont="1" applyFill="1" applyBorder="1" applyAlignment="1" applyProtection="1">
      <alignment horizontal="left" vertical="top"/>
      <protection hidden="1"/>
    </xf>
    <xf numFmtId="4" fontId="12" fillId="0" borderId="4" xfId="18" applyNumberFormat="1" applyFont="1" applyFill="1" applyBorder="1" applyAlignment="1" applyProtection="1">
      <alignment horizontal="center" vertical="top"/>
      <protection hidden="1"/>
    </xf>
    <xf numFmtId="40" fontId="12" fillId="0" borderId="4" xfId="18" applyFont="1" applyFill="1" applyBorder="1" applyAlignment="1" applyProtection="1">
      <alignment horizontal="center" vertical="top"/>
      <protection hidden="1"/>
    </xf>
    <xf numFmtId="0" fontId="12" fillId="0" borderId="4" xfId="0" applyFont="1" applyFill="1" applyBorder="1" applyAlignment="1" applyProtection="1">
      <alignment vertical="top"/>
      <protection hidden="1"/>
    </xf>
    <xf numFmtId="4" fontId="14" fillId="0" borderId="0" xfId="0" applyNumberFormat="1" applyFont="1" applyAlignment="1" applyProtection="1">
      <alignment vertical="center" wrapText="1"/>
      <protection hidden="1"/>
    </xf>
    <xf numFmtId="49" fontId="12" fillId="0" borderId="8" xfId="0" applyNumberFormat="1" applyFont="1" applyFill="1" applyBorder="1" applyAlignment="1" applyProtection="1">
      <alignment horizontal="left" vertical="top"/>
      <protection hidden="1"/>
    </xf>
    <xf numFmtId="0" fontId="12" fillId="0" borderId="4" xfId="0" applyFont="1" applyBorder="1" applyProtection="1">
      <protection hidden="1"/>
    </xf>
    <xf numFmtId="0" fontId="11" fillId="0" borderId="0" xfId="0" applyFont="1" applyFill="1" applyAlignment="1" applyProtection="1">
      <alignment vertical="center" wrapText="1"/>
      <protection hidden="1"/>
    </xf>
    <xf numFmtId="0" fontId="12" fillId="0" borderId="7" xfId="13" applyNumberFormat="1" applyFont="1" applyFill="1" applyBorder="1" applyAlignment="1" applyProtection="1">
      <alignment horizontal="left" vertical="top"/>
      <protection hidden="1"/>
    </xf>
    <xf numFmtId="0" fontId="12" fillId="0" borderId="7" xfId="13" applyFont="1" applyFill="1" applyBorder="1" applyAlignment="1" applyProtection="1">
      <alignment horizontal="left" vertical="top" wrapText="1"/>
      <protection hidden="1"/>
    </xf>
    <xf numFmtId="4" fontId="12" fillId="0" borderId="7" xfId="13" applyNumberFormat="1" applyFont="1" applyFill="1" applyBorder="1" applyAlignment="1" applyProtection="1">
      <alignment horizontal="center" vertical="top"/>
      <protection hidden="1"/>
    </xf>
    <xf numFmtId="0" fontId="12" fillId="0" borderId="7" xfId="13" applyFont="1" applyFill="1" applyBorder="1" applyAlignment="1" applyProtection="1">
      <alignment horizontal="center" vertical="top"/>
      <protection hidden="1"/>
    </xf>
    <xf numFmtId="2" fontId="11" fillId="0" borderId="0" xfId="13" applyNumberFormat="1" applyFont="1" applyFill="1" applyAlignment="1" applyProtection="1">
      <alignment vertical="top" wrapText="1"/>
      <protection hidden="1"/>
    </xf>
    <xf numFmtId="0" fontId="11" fillId="0" borderId="0" xfId="13" applyFont="1" applyAlignment="1" applyProtection="1">
      <alignment vertical="top" wrapText="1"/>
      <protection hidden="1"/>
    </xf>
    <xf numFmtId="0" fontId="12" fillId="0" borderId="4" xfId="13" applyNumberFormat="1" applyFont="1" applyFill="1" applyBorder="1" applyAlignment="1" applyProtection="1">
      <alignment horizontal="left" vertical="top"/>
      <protection hidden="1"/>
    </xf>
    <xf numFmtId="0" fontId="12" fillId="0" borderId="4" xfId="13" applyFont="1" applyFill="1" applyBorder="1" applyAlignment="1" applyProtection="1">
      <alignment horizontal="left" vertical="top" wrapText="1"/>
      <protection hidden="1"/>
    </xf>
    <xf numFmtId="4" fontId="12" fillId="0" borderId="4" xfId="13" applyNumberFormat="1" applyFont="1" applyFill="1" applyBorder="1" applyAlignment="1" applyProtection="1">
      <alignment horizontal="center" vertical="top"/>
      <protection hidden="1"/>
    </xf>
    <xf numFmtId="0" fontId="12" fillId="0" borderId="4" xfId="13" applyFont="1" applyFill="1" applyBorder="1" applyAlignment="1" applyProtection="1">
      <alignment horizontal="center" vertical="top"/>
      <protection hidden="1"/>
    </xf>
    <xf numFmtId="0" fontId="12" fillId="0" borderId="8" xfId="13" applyNumberFormat="1" applyFont="1" applyFill="1" applyBorder="1" applyAlignment="1" applyProtection="1">
      <alignment horizontal="left" vertical="top"/>
      <protection hidden="1"/>
    </xf>
    <xf numFmtId="0" fontId="12" fillId="0" borderId="8" xfId="13" applyFont="1" applyFill="1" applyBorder="1" applyAlignment="1" applyProtection="1">
      <alignment horizontal="left" vertical="top" wrapText="1"/>
      <protection hidden="1"/>
    </xf>
    <xf numFmtId="4" fontId="12" fillId="0" borderId="8" xfId="13" applyNumberFormat="1" applyFont="1" applyFill="1" applyBorder="1" applyAlignment="1" applyProtection="1">
      <alignment horizontal="center" vertical="top"/>
      <protection hidden="1"/>
    </xf>
    <xf numFmtId="0" fontId="12" fillId="0" borderId="8" xfId="13" applyFont="1" applyFill="1" applyBorder="1" applyAlignment="1" applyProtection="1">
      <alignment horizontal="center" vertical="top"/>
      <protection hidden="1"/>
    </xf>
    <xf numFmtId="4" fontId="12" fillId="0" borderId="8" xfId="13" applyNumberFormat="1" applyFont="1" applyFill="1" applyBorder="1" applyAlignment="1" applyProtection="1">
      <alignment horizontal="right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49" fontId="12" fillId="0" borderId="10" xfId="0" applyNumberFormat="1" applyFont="1" applyFill="1" applyBorder="1" applyAlignment="1" applyProtection="1">
      <alignment horizontal="left" vertical="top"/>
      <protection hidden="1"/>
    </xf>
    <xf numFmtId="4" fontId="12" fillId="0" borderId="10" xfId="0" applyNumberFormat="1" applyFont="1" applyFill="1" applyBorder="1" applyAlignment="1" applyProtection="1">
      <alignment horizontal="center" vertical="top"/>
      <protection hidden="1"/>
    </xf>
    <xf numFmtId="0" fontId="13" fillId="0" borderId="10" xfId="0" applyFont="1" applyFill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 applyProtection="1">
      <alignment horizontal="center" vertical="top"/>
      <protection hidden="1"/>
    </xf>
    <xf numFmtId="4" fontId="13" fillId="0" borderId="10" xfId="18" applyNumberFormat="1" applyFont="1" applyFill="1" applyBorder="1" applyAlignment="1" applyProtection="1">
      <alignment horizontal="right" vertical="top" wrapText="1"/>
      <protection hidden="1"/>
    </xf>
    <xf numFmtId="4" fontId="12" fillId="0" borderId="0" xfId="0" applyNumberFormat="1" applyFont="1" applyFill="1" applyAlignment="1" applyProtection="1">
      <alignment horizontal="right" vertical="top" wrapText="1"/>
      <protection hidden="1"/>
    </xf>
    <xf numFmtId="4" fontId="12" fillId="0" borderId="0" xfId="0" applyNumberFormat="1" applyFont="1" applyFill="1" applyAlignment="1" applyProtection="1">
      <alignment horizontal="left" vertical="top" wrapText="1"/>
      <protection hidden="1"/>
    </xf>
    <xf numFmtId="2" fontId="12" fillId="0" borderId="0" xfId="0" applyNumberFormat="1" applyFont="1" applyFill="1" applyAlignment="1" applyProtection="1">
      <alignment horizontal="right" vertical="top" wrapText="1"/>
      <protection hidden="1"/>
    </xf>
    <xf numFmtId="0" fontId="12" fillId="0" borderId="0" xfId="0" applyFont="1" applyFill="1" applyAlignment="1" applyProtection="1">
      <alignment horizontal="center" vertical="top" wrapText="1"/>
      <protection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2" fontId="12" fillId="0" borderId="0" xfId="0" applyNumberFormat="1" applyFont="1" applyFill="1" applyAlignment="1" applyProtection="1">
      <alignment horizontal="center" vertical="top" wrapText="1"/>
      <protection hidden="1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4" fontId="12" fillId="0" borderId="4" xfId="0" applyNumberFormat="1" applyFont="1" applyFill="1" applyBorder="1" applyAlignment="1" applyProtection="1">
      <alignment horizontal="right" vertical="top" wrapText="1"/>
      <protection locked="0"/>
    </xf>
    <xf numFmtId="4" fontId="12" fillId="0" borderId="7" xfId="0" applyNumberFormat="1" applyFont="1" applyFill="1" applyBorder="1" applyAlignment="1" applyProtection="1">
      <alignment horizontal="right" vertical="top" wrapText="1"/>
      <protection locked="0"/>
    </xf>
    <xf numFmtId="4" fontId="12" fillId="0" borderId="4" xfId="0" applyNumberFormat="1" applyFont="1" applyFill="1" applyBorder="1" applyAlignment="1" applyProtection="1">
      <alignment vertical="top"/>
      <protection locked="0"/>
    </xf>
    <xf numFmtId="4" fontId="12" fillId="0" borderId="4" xfId="12" applyNumberFormat="1" applyFont="1" applyFill="1" applyBorder="1" applyAlignment="1" applyProtection="1">
      <alignment horizontal="right" vertical="top"/>
      <protection locked="0"/>
    </xf>
    <xf numFmtId="4" fontId="12" fillId="0" borderId="27" xfId="0" applyNumberFormat="1" applyFont="1" applyFill="1" applyBorder="1" applyAlignment="1" applyProtection="1">
      <alignment vertical="top"/>
      <protection hidden="1"/>
    </xf>
    <xf numFmtId="4" fontId="12" fillId="0" borderId="28" xfId="0" applyNumberFormat="1" applyFont="1" applyFill="1" applyBorder="1" applyAlignment="1" applyProtection="1">
      <alignment vertical="top"/>
      <protection hidden="1"/>
    </xf>
    <xf numFmtId="4" fontId="12" fillId="0" borderId="26" xfId="0" applyNumberFormat="1" applyFont="1" applyFill="1" applyBorder="1" applyAlignment="1" applyProtection="1">
      <alignment vertical="top"/>
      <protection hidden="1"/>
    </xf>
    <xf numFmtId="4" fontId="12" fillId="0" borderId="27" xfId="0" applyNumberFormat="1" applyFont="1" applyFill="1" applyBorder="1" applyAlignment="1" applyProtection="1">
      <alignment vertical="top" wrapText="1"/>
      <protection hidden="1"/>
    </xf>
    <xf numFmtId="4" fontId="12" fillId="0" borderId="28" xfId="0" applyNumberFormat="1" applyFont="1" applyFill="1" applyBorder="1" applyAlignment="1" applyProtection="1">
      <alignment vertical="top" wrapText="1"/>
      <protection hidden="1"/>
    </xf>
    <xf numFmtId="4" fontId="12" fillId="0" borderId="26" xfId="0" applyNumberFormat="1" applyFont="1" applyFill="1" applyBorder="1" applyAlignment="1" applyProtection="1">
      <alignment vertical="top" wrapText="1"/>
      <protection hidden="1"/>
    </xf>
    <xf numFmtId="4" fontId="12" fillId="0" borderId="27" xfId="0" applyNumberFormat="1" applyFont="1" applyFill="1" applyBorder="1" applyAlignment="1" applyProtection="1">
      <alignment vertical="top"/>
      <protection locked="0"/>
    </xf>
    <xf numFmtId="165" fontId="13" fillId="0" borderId="29" xfId="0" applyNumberFormat="1" applyFont="1" applyFill="1" applyBorder="1" applyAlignment="1" applyProtection="1">
      <alignment horizontal="center" vertical="top" wrapText="1"/>
      <protection hidden="1"/>
    </xf>
    <xf numFmtId="165" fontId="21" fillId="0" borderId="29" xfId="0" applyNumberFormat="1" applyFont="1" applyFill="1" applyBorder="1" applyAlignment="1" applyProtection="1">
      <alignment horizontal="center" vertical="top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165" fontId="12" fillId="0" borderId="3" xfId="0" applyNumberFormat="1" applyFont="1" applyFill="1" applyBorder="1" applyAlignment="1" applyProtection="1">
      <alignment horizontal="center" vertical="top"/>
      <protection hidden="1"/>
    </xf>
    <xf numFmtId="165" fontId="12" fillId="0" borderId="13" xfId="0" applyNumberFormat="1" applyFont="1" applyFill="1" applyBorder="1" applyAlignment="1" applyProtection="1">
      <alignment horizontal="center" vertical="top"/>
      <protection hidden="1"/>
    </xf>
    <xf numFmtId="0" fontId="12" fillId="0" borderId="9" xfId="0" applyFont="1" applyFill="1" applyBorder="1" applyAlignment="1" applyProtection="1">
      <alignment vertical="top" wrapText="1"/>
      <protection hidden="1"/>
    </xf>
    <xf numFmtId="165" fontId="12" fillId="0" borderId="30" xfId="0" applyNumberFormat="1" applyFont="1" applyFill="1" applyBorder="1" applyAlignment="1" applyProtection="1">
      <alignment horizontal="center" vertical="top"/>
      <protection hidden="1"/>
    </xf>
    <xf numFmtId="4" fontId="12" fillId="0" borderId="31" xfId="0" applyNumberFormat="1" applyFont="1" applyFill="1" applyBorder="1" applyAlignment="1" applyProtection="1">
      <alignment horizontal="right" vertical="top"/>
      <protection hidden="1"/>
    </xf>
    <xf numFmtId="0" fontId="12" fillId="0" borderId="31" xfId="0" applyFont="1" applyFill="1" applyBorder="1" applyAlignment="1" applyProtection="1">
      <alignment vertical="top" wrapText="1"/>
      <protection hidden="1"/>
    </xf>
    <xf numFmtId="165" fontId="12" fillId="0" borderId="16" xfId="0" applyNumberFormat="1" applyFont="1" applyFill="1" applyBorder="1" applyAlignment="1" applyProtection="1">
      <alignment horizontal="center" vertical="top"/>
      <protection hidden="1"/>
    </xf>
    <xf numFmtId="4" fontId="12" fillId="0" borderId="14" xfId="0" applyNumberFormat="1" applyFont="1" applyFill="1" applyBorder="1" applyAlignment="1" applyProtection="1">
      <alignment horizontal="right" vertical="top"/>
      <protection hidden="1"/>
    </xf>
    <xf numFmtId="4" fontId="12" fillId="0" borderId="9" xfId="0" applyNumberFormat="1" applyFont="1" applyFill="1" applyBorder="1" applyAlignment="1" applyProtection="1">
      <alignment horizontal="right" vertical="top"/>
      <protection hidden="1"/>
    </xf>
    <xf numFmtId="165" fontId="12" fillId="0" borderId="30" xfId="1" applyNumberFormat="1" applyFont="1" applyFill="1" applyBorder="1" applyAlignment="1" applyProtection="1">
      <alignment horizontal="center" vertical="top"/>
      <protection hidden="1"/>
    </xf>
    <xf numFmtId="165" fontId="13" fillId="0" borderId="13" xfId="0" applyNumberFormat="1" applyFont="1" applyFill="1" applyBorder="1" applyAlignment="1" applyProtection="1">
      <alignment horizontal="center" vertical="top"/>
      <protection hidden="1"/>
    </xf>
    <xf numFmtId="2" fontId="12" fillId="0" borderId="9" xfId="0" applyNumberFormat="1" applyFont="1" applyFill="1" applyBorder="1" applyAlignment="1" applyProtection="1">
      <alignment vertical="top"/>
      <protection hidden="1"/>
    </xf>
    <xf numFmtId="2" fontId="12" fillId="0" borderId="31" xfId="0" applyNumberFormat="1" applyFont="1" applyFill="1" applyBorder="1" applyAlignment="1" applyProtection="1">
      <alignment vertical="top"/>
      <protection hidden="1"/>
    </xf>
    <xf numFmtId="165" fontId="12" fillId="0" borderId="13" xfId="1" applyNumberFormat="1" applyFont="1" applyFill="1" applyBorder="1" applyAlignment="1" applyProtection="1">
      <alignment horizontal="center" vertical="top"/>
      <protection hidden="1"/>
    </xf>
    <xf numFmtId="165" fontId="12" fillId="0" borderId="16" xfId="1" applyNumberFormat="1" applyFont="1" applyFill="1" applyBorder="1" applyAlignment="1" applyProtection="1">
      <alignment horizontal="center" vertical="top"/>
      <protection hidden="1"/>
    </xf>
    <xf numFmtId="0" fontId="12" fillId="0" borderId="29" xfId="0" applyFont="1" applyFill="1" applyBorder="1" applyAlignment="1" applyProtection="1">
      <alignment horizontal="center" vertical="top" wrapText="1"/>
      <protection hidden="1"/>
    </xf>
    <xf numFmtId="4" fontId="13" fillId="0" borderId="11" xfId="0" applyNumberFormat="1" applyFont="1" applyFill="1" applyBorder="1" applyAlignment="1" applyProtection="1">
      <alignment horizontal="right" vertical="top" wrapText="1"/>
      <protection hidden="1"/>
    </xf>
    <xf numFmtId="165" fontId="21" fillId="0" borderId="3" xfId="0" applyNumberFormat="1" applyFont="1" applyFill="1" applyBorder="1" applyAlignment="1" applyProtection="1">
      <alignment horizontal="center" vertical="top"/>
      <protection hidden="1"/>
    </xf>
    <xf numFmtId="165" fontId="12" fillId="0" borderId="29" xfId="0" applyNumberFormat="1" applyFont="1" applyBorder="1" applyAlignment="1" applyProtection="1">
      <alignment horizontal="center" vertical="top"/>
      <protection hidden="1"/>
    </xf>
    <xf numFmtId="4" fontId="12" fillId="0" borderId="11" xfId="0" applyNumberFormat="1" applyFont="1" applyFill="1" applyBorder="1" applyAlignment="1" applyProtection="1">
      <alignment horizontal="right" vertical="top"/>
      <protection hidden="1"/>
    </xf>
    <xf numFmtId="165" fontId="12" fillId="0" borderId="29" xfId="0" applyNumberFormat="1" applyFont="1" applyFill="1" applyBorder="1" applyAlignment="1" applyProtection="1">
      <alignment horizontal="center" vertical="top"/>
      <protection hidden="1"/>
    </xf>
    <xf numFmtId="4" fontId="13" fillId="0" borderId="11" xfId="0" applyNumberFormat="1" applyFont="1" applyBorder="1" applyAlignment="1" applyProtection="1">
      <alignment horizontal="right" vertical="top" wrapText="1"/>
      <protection hidden="1"/>
    </xf>
    <xf numFmtId="0" fontId="12" fillId="0" borderId="30" xfId="0" applyFont="1" applyFill="1" applyBorder="1" applyAlignment="1" applyProtection="1">
      <alignment horizontal="center" vertical="top" wrapText="1"/>
      <protection hidden="1"/>
    </xf>
    <xf numFmtId="0" fontId="12" fillId="0" borderId="30" xfId="0" applyFont="1" applyFill="1" applyBorder="1" applyAlignment="1" applyProtection="1">
      <alignment vertical="top"/>
      <protection hidden="1"/>
    </xf>
    <xf numFmtId="0" fontId="12" fillId="0" borderId="30" xfId="0" applyFont="1" applyBorder="1" applyAlignment="1" applyProtection="1">
      <alignment vertical="top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0" borderId="13" xfId="0" applyFont="1" applyFill="1" applyBorder="1" applyAlignment="1" applyProtection="1">
      <alignment horizontal="center" vertical="top" wrapText="1"/>
      <protection hidden="1"/>
    </xf>
    <xf numFmtId="0" fontId="12" fillId="0" borderId="30" xfId="0" applyFont="1" applyFill="1" applyBorder="1" applyAlignment="1" applyProtection="1">
      <alignment horizontal="justify" vertical="top"/>
      <protection hidden="1"/>
    </xf>
    <xf numFmtId="4" fontId="12" fillId="0" borderId="9" xfId="0" applyNumberFormat="1" applyFont="1" applyFill="1" applyBorder="1" applyAlignment="1" applyProtection="1">
      <alignment horizontal="right" vertical="top" wrapText="1"/>
      <protection hidden="1"/>
    </xf>
    <xf numFmtId="4" fontId="12" fillId="0" borderId="32" xfId="0" applyNumberFormat="1" applyFont="1" applyFill="1" applyBorder="1" applyAlignment="1" applyProtection="1">
      <alignment vertical="top"/>
      <protection hidden="1"/>
    </xf>
    <xf numFmtId="4" fontId="12" fillId="0" borderId="33" xfId="0" applyNumberFormat="1" applyFont="1" applyFill="1" applyBorder="1" applyAlignment="1" applyProtection="1">
      <alignment vertical="top"/>
      <protection hidden="1"/>
    </xf>
    <xf numFmtId="4" fontId="12" fillId="0" borderId="34" xfId="0" applyNumberFormat="1" applyFont="1" applyFill="1" applyBorder="1" applyAlignment="1" applyProtection="1">
      <alignment vertical="top"/>
      <protection hidden="1"/>
    </xf>
    <xf numFmtId="165" fontId="12" fillId="0" borderId="13" xfId="13" applyNumberFormat="1" applyFont="1" applyFill="1" applyBorder="1" applyAlignment="1" applyProtection="1">
      <alignment horizontal="center" vertical="top"/>
      <protection hidden="1"/>
    </xf>
    <xf numFmtId="165" fontId="12" fillId="0" borderId="30" xfId="13" applyNumberFormat="1" applyFont="1" applyFill="1" applyBorder="1" applyAlignment="1" applyProtection="1">
      <alignment horizontal="center" vertical="top"/>
      <protection hidden="1"/>
    </xf>
    <xf numFmtId="165" fontId="12" fillId="0" borderId="16" xfId="13" applyNumberFormat="1" applyFont="1" applyFill="1" applyBorder="1" applyAlignment="1" applyProtection="1">
      <alignment horizontal="center" vertical="top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4" fontId="18" fillId="0" borderId="3" xfId="0" applyNumberFormat="1" applyFont="1" applyFill="1" applyBorder="1" applyAlignment="1" applyProtection="1">
      <alignment vertical="top" wrapText="1"/>
      <protection hidden="1"/>
    </xf>
    <xf numFmtId="4" fontId="12" fillId="0" borderId="3" xfId="0" applyNumberFormat="1" applyFont="1" applyFill="1" applyBorder="1" applyAlignment="1" applyProtection="1">
      <alignment horizontal="right" vertical="top" wrapText="1"/>
      <protection hidden="1"/>
    </xf>
    <xf numFmtId="14" fontId="19" fillId="0" borderId="35" xfId="0" applyNumberFormat="1" applyFont="1" applyFill="1" applyBorder="1" applyAlignment="1" applyProtection="1">
      <alignment horizontal="right" vertical="center" wrapText="1"/>
      <protection hidden="1"/>
    </xf>
    <xf numFmtId="14" fontId="13" fillId="0" borderId="35" xfId="0" applyNumberFormat="1" applyFont="1" applyFill="1" applyBorder="1" applyAlignment="1" applyProtection="1">
      <alignment vertical="top" wrapText="1"/>
      <protection locked="0"/>
    </xf>
    <xf numFmtId="4" fontId="19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" xfId="1" applyNumberFormat="1" applyFont="1" applyFill="1" applyBorder="1" applyAlignment="1" applyProtection="1">
      <alignment horizontal="center" vertical="top"/>
      <protection hidden="1"/>
    </xf>
    <xf numFmtId="1" fontId="12" fillId="0" borderId="7" xfId="0" applyNumberFormat="1" applyFont="1" applyFill="1" applyBorder="1" applyAlignment="1" applyProtection="1">
      <alignment horizontal="left" vertical="top" wrapText="1"/>
      <protection hidden="1"/>
    </xf>
    <xf numFmtId="1" fontId="12" fillId="0" borderId="4" xfId="0" applyNumberFormat="1" applyFont="1" applyFill="1" applyBorder="1" applyAlignment="1" applyProtection="1">
      <alignment horizontal="left" vertical="top" wrapText="1"/>
      <protection hidden="1"/>
    </xf>
    <xf numFmtId="4" fontId="19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13" fillId="0" borderId="9" xfId="0" applyNumberFormat="1" applyFont="1" applyFill="1" applyBorder="1" applyAlignment="1" applyProtection="1">
      <alignment vertical="top" wrapText="1"/>
      <protection locked="0"/>
    </xf>
    <xf numFmtId="4" fontId="13" fillId="0" borderId="12" xfId="0" applyNumberFormat="1" applyFont="1" applyFill="1" applyBorder="1" applyAlignment="1" applyProtection="1">
      <alignment vertical="top" wrapText="1"/>
      <protection locked="0"/>
    </xf>
    <xf numFmtId="2" fontId="1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hidden="1"/>
    </xf>
    <xf numFmtId="4" fontId="19" fillId="0" borderId="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" xfId="1" applyNumberFormat="1" applyFont="1" applyFill="1" applyBorder="1" applyAlignment="1" applyProtection="1">
      <alignment horizontal="center" vertical="top"/>
      <protection hidden="1"/>
    </xf>
    <xf numFmtId="2" fontId="12" fillId="0" borderId="9" xfId="1" applyNumberFormat="1" applyFont="1" applyFill="1" applyBorder="1" applyAlignment="1" applyProtection="1">
      <alignment horizontal="center" vertical="top"/>
      <protection hidden="1"/>
    </xf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top"/>
      <protection hidden="1"/>
    </xf>
    <xf numFmtId="0" fontId="12" fillId="0" borderId="30" xfId="0" applyFont="1" applyFill="1" applyBorder="1" applyAlignment="1" applyProtection="1">
      <alignment horizontal="center" vertical="top"/>
      <protection hidden="1"/>
    </xf>
    <xf numFmtId="1" fontId="12" fillId="0" borderId="7" xfId="0" applyNumberFormat="1" applyFont="1" applyFill="1" applyBorder="1" applyAlignment="1" applyProtection="1">
      <alignment horizontal="left" vertical="top" wrapText="1"/>
      <protection hidden="1"/>
    </xf>
    <xf numFmtId="1" fontId="12" fillId="0" borderId="4" xfId="0" applyNumberFormat="1" applyFont="1" applyFill="1" applyBorder="1" applyAlignment="1" applyProtection="1">
      <alignment horizontal="left" vertical="top" wrapText="1"/>
      <protection hidden="1"/>
    </xf>
    <xf numFmtId="0" fontId="19" fillId="0" borderId="16" xfId="0" applyFont="1" applyFill="1" applyBorder="1" applyAlignment="1" applyProtection="1">
      <alignment horizontal="right" vertical="top" wrapText="1"/>
      <protection hidden="1"/>
    </xf>
    <xf numFmtId="0" fontId="19" fillId="0" borderId="8" xfId="0" applyFont="1" applyFill="1" applyBorder="1" applyAlignment="1" applyProtection="1">
      <alignment horizontal="right" vertical="top" wrapText="1"/>
      <protection hidden="1"/>
    </xf>
    <xf numFmtId="0" fontId="13" fillId="0" borderId="3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13" xfId="0" applyFont="1" applyFill="1" applyBorder="1" applyAlignment="1" applyProtection="1">
      <alignment horizontal="center" vertical="top" wrapText="1"/>
      <protection locked="0"/>
    </xf>
    <xf numFmtId="0" fontId="13" fillId="0" borderId="14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9" fillId="0" borderId="13" xfId="0" applyFont="1" applyFill="1" applyBorder="1" applyAlignment="1" applyProtection="1">
      <alignment horizontal="right" vertical="top" wrapText="1"/>
      <protection hidden="1"/>
    </xf>
    <xf numFmtId="0" fontId="19" fillId="0" borderId="7" xfId="0" applyFont="1" applyFill="1" applyBorder="1" applyAlignment="1" applyProtection="1">
      <alignment horizontal="right" vertical="top" wrapText="1"/>
      <protection hidden="1"/>
    </xf>
    <xf numFmtId="0" fontId="19" fillId="0" borderId="5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0" fillId="5" borderId="18" xfId="11" applyFont="1" applyFill="1" applyBorder="1" applyAlignment="1">
      <alignment horizontal="center" vertical="center"/>
    </xf>
    <xf numFmtId="0" fontId="32" fillId="0" borderId="0" xfId="11" applyFont="1" applyBorder="1" applyAlignment="1">
      <alignment horizontal="justify" vertical="center"/>
    </xf>
    <xf numFmtId="0" fontId="32" fillId="0" borderId="22" xfId="11" applyFont="1" applyBorder="1" applyAlignment="1">
      <alignment horizontal="justify" vertical="center" wrapText="1"/>
    </xf>
    <xf numFmtId="0" fontId="32" fillId="0" borderId="0" xfId="11" applyFont="1" applyBorder="1" applyAlignment="1">
      <alignment horizontal="justify" vertical="center" wrapText="1"/>
    </xf>
    <xf numFmtId="0" fontId="32" fillId="0" borderId="18" xfId="11" applyFont="1" applyBorder="1" applyAlignment="1">
      <alignment horizontal="justify" vertical="center" wrapText="1"/>
    </xf>
    <xf numFmtId="0" fontId="12" fillId="4" borderId="21" xfId="0" applyFont="1" applyFill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4" borderId="24" xfId="0" applyFont="1" applyFill="1" applyBorder="1" applyAlignment="1" applyProtection="1">
      <alignment horizontal="center" vertical="center"/>
      <protection hidden="1"/>
    </xf>
  </cellXfs>
  <cellStyles count="25">
    <cellStyle name="Bom" xfId="1" builtinId="26"/>
    <cellStyle name="Euro" xfId="2"/>
    <cellStyle name="Moeda 2" xfId="3"/>
    <cellStyle name="Moeda 2 2" xfId="4"/>
    <cellStyle name="Moeda 3" xfId="5"/>
    <cellStyle name="Neutra" xfId="6" builtinId="28"/>
    <cellStyle name="Normal" xfId="0" builtinId="0"/>
    <cellStyle name="Normal 2" xfId="7"/>
    <cellStyle name="Normal 2 2" xfId="8"/>
    <cellStyle name="Normal 2 3" xfId="9"/>
    <cellStyle name="Normal 3" xfId="10"/>
    <cellStyle name="Normal 3 2" xfId="11"/>
    <cellStyle name="Normal 4" xfId="12"/>
    <cellStyle name="Normal 5 2" xfId="13"/>
    <cellStyle name="Normal_Lista Preços" xfId="14"/>
    <cellStyle name="Normal_PLANILHA BAIRRO CRUZEIRO TOTAL" xfId="15"/>
    <cellStyle name="Porcentagem" xfId="16" builtinId="5"/>
    <cellStyle name="Título 5" xfId="17"/>
    <cellStyle name="Vírgula" xfId="18" builtinId="3"/>
    <cellStyle name="Vírgula 2" xfId="19"/>
    <cellStyle name="Vírgula 3" xfId="20"/>
    <cellStyle name="Vírgula 3 2" xfId="21"/>
    <cellStyle name="Vírgula 4" xfId="22"/>
    <cellStyle name="Vírgula 4 2" xfId="23"/>
    <cellStyle name="Vírgula 5" xfId="24"/>
  </cellStyles>
  <dxfs count="1"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072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073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074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075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07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07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7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7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08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8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8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08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08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08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086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087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088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089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09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09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9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9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09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9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09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09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09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09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0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0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0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0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0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0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0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0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0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0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1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1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1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1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1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1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1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1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18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19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20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21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2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2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24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25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2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2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28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29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30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31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3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3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34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35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3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3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38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39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40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41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4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4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44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45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31173</xdr:rowOff>
    </xdr:to>
    <xdr:sp macro="" textlink="">
      <xdr:nvSpPr>
        <xdr:cNvPr id="1614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4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148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149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150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151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5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5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5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5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5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5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5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5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6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6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162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163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164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165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6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6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6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6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7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7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7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7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7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7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7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7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7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7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8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8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82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83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84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85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86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459</xdr:row>
      <xdr:rowOff>173182</xdr:rowOff>
    </xdr:to>
    <xdr:sp macro="" textlink="">
      <xdr:nvSpPr>
        <xdr:cNvPr id="16187" name="AutoShape 2"/>
        <xdr:cNvSpPr>
          <a:spLocks noChangeAspect="1" noChangeArrowheads="1"/>
        </xdr:cNvSpPr>
      </xdr:nvSpPr>
      <xdr:spPr bwMode="auto">
        <a:xfrm>
          <a:off x="762000" y="137350500"/>
          <a:ext cx="4038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88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89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693</xdr:rowOff>
    </xdr:to>
    <xdr:sp macro="" textlink="">
      <xdr:nvSpPr>
        <xdr:cNvPr id="16190" name="AutoShape 2"/>
        <xdr:cNvSpPr>
          <a:spLocks noChangeAspect="1" noChangeArrowheads="1"/>
        </xdr:cNvSpPr>
      </xdr:nvSpPr>
      <xdr:spPr bwMode="auto">
        <a:xfrm>
          <a:off x="762000" y="137350500"/>
          <a:ext cx="4038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8313</xdr:rowOff>
    </xdr:to>
    <xdr:sp macro="" textlink="">
      <xdr:nvSpPr>
        <xdr:cNvPr id="16191" name="AutoShape 2"/>
        <xdr:cNvSpPr>
          <a:spLocks noChangeAspect="1" noChangeArrowheads="1"/>
        </xdr:cNvSpPr>
      </xdr:nvSpPr>
      <xdr:spPr bwMode="auto">
        <a:xfrm>
          <a:off x="762000" y="137350500"/>
          <a:ext cx="4038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19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19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94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195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19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19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198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199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00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01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20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20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04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05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0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0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08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09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210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211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1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1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14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15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16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17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218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38793</xdr:rowOff>
    </xdr:to>
    <xdr:sp macro="" textlink="">
      <xdr:nvSpPr>
        <xdr:cNvPr id="16219" name="AutoShape 2"/>
        <xdr:cNvSpPr>
          <a:spLocks noChangeAspect="1" noChangeArrowheads="1"/>
        </xdr:cNvSpPr>
      </xdr:nvSpPr>
      <xdr:spPr bwMode="auto">
        <a:xfrm>
          <a:off x="762000" y="137350500"/>
          <a:ext cx="4038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20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21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46413</xdr:rowOff>
    </xdr:to>
    <xdr:sp macro="" textlink="">
      <xdr:nvSpPr>
        <xdr:cNvPr id="16222" name="AutoShape 2"/>
        <xdr:cNvSpPr>
          <a:spLocks noChangeAspect="1" noChangeArrowheads="1"/>
        </xdr:cNvSpPr>
      </xdr:nvSpPr>
      <xdr:spPr bwMode="auto">
        <a:xfrm>
          <a:off x="762000" y="137350500"/>
          <a:ext cx="40386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461</xdr:row>
      <xdr:rowOff>61653</xdr:rowOff>
    </xdr:to>
    <xdr:sp macro="" textlink="">
      <xdr:nvSpPr>
        <xdr:cNvPr id="16223" name="AutoShape 2"/>
        <xdr:cNvSpPr>
          <a:spLocks noChangeAspect="1" noChangeArrowheads="1"/>
        </xdr:cNvSpPr>
      </xdr:nvSpPr>
      <xdr:spPr bwMode="auto">
        <a:xfrm>
          <a:off x="762000" y="137350500"/>
          <a:ext cx="4038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472440</xdr:colOff>
      <xdr:row>459</xdr:row>
      <xdr:rowOff>0</xdr:rowOff>
    </xdr:from>
    <xdr:to>
      <xdr:col>2</xdr:col>
      <xdr:colOff>518160</xdr:colOff>
      <xdr:row>459</xdr:row>
      <xdr:rowOff>38100</xdr:rowOff>
    </xdr:to>
    <xdr:sp macro="" textlink="">
      <xdr:nvSpPr>
        <xdr:cNvPr id="16224" name="AutoShape 1"/>
        <xdr:cNvSpPr>
          <a:spLocks noChangeAspect="1" noChangeArrowheads="1"/>
        </xdr:cNvSpPr>
      </xdr:nvSpPr>
      <xdr:spPr bwMode="auto">
        <a:xfrm>
          <a:off x="762000" y="137350500"/>
          <a:ext cx="5181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225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226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227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28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29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30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31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32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233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234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3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36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37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238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239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240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241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42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4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44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4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46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247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248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49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50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51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52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5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54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5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56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57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58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59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60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61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62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26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64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6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266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130233</xdr:rowOff>
    </xdr:to>
    <xdr:sp macro="" textlink="">
      <xdr:nvSpPr>
        <xdr:cNvPr id="16267" name="AutoShape 2"/>
        <xdr:cNvSpPr>
          <a:spLocks noChangeAspect="1" noChangeArrowheads="1"/>
        </xdr:cNvSpPr>
      </xdr:nvSpPr>
      <xdr:spPr bwMode="auto">
        <a:xfrm>
          <a:off x="762000" y="137350500"/>
          <a:ext cx="388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472440</xdr:colOff>
      <xdr:row>459</xdr:row>
      <xdr:rowOff>0</xdr:rowOff>
    </xdr:from>
    <xdr:to>
      <xdr:col>2</xdr:col>
      <xdr:colOff>419100</xdr:colOff>
      <xdr:row>461</xdr:row>
      <xdr:rowOff>114993</xdr:rowOff>
    </xdr:to>
    <xdr:sp macro="" textlink="">
      <xdr:nvSpPr>
        <xdr:cNvPr id="16268" name="AutoShape 2"/>
        <xdr:cNvSpPr>
          <a:spLocks noChangeAspect="1" noChangeArrowheads="1"/>
        </xdr:cNvSpPr>
      </xdr:nvSpPr>
      <xdr:spPr bwMode="auto">
        <a:xfrm>
          <a:off x="762000" y="137350500"/>
          <a:ext cx="419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69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70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71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72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73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74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75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76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77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78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79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0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1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2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3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4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5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86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87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8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89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0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1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2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3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94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295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6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7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8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299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0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1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02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03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4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5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6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7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8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09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10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11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12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13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14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15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16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17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18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19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0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1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2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3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4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5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26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31173</xdr:rowOff>
    </xdr:to>
    <xdr:sp macro="" textlink="">
      <xdr:nvSpPr>
        <xdr:cNvPr id="16327" name="AutoShape 2"/>
        <xdr:cNvSpPr>
          <a:spLocks noChangeAspect="1" noChangeArrowheads="1"/>
        </xdr:cNvSpPr>
      </xdr:nvSpPr>
      <xdr:spPr bwMode="auto">
        <a:xfrm>
          <a:off x="762000" y="137350500"/>
          <a:ext cx="3886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8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29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193964</xdr:rowOff>
    </xdr:to>
    <xdr:sp macro="" textlink="">
      <xdr:nvSpPr>
        <xdr:cNvPr id="16330" name="AutoShape 2"/>
        <xdr:cNvSpPr>
          <a:spLocks noChangeAspect="1" noChangeArrowheads="1"/>
        </xdr:cNvSpPr>
      </xdr:nvSpPr>
      <xdr:spPr bwMode="auto">
        <a:xfrm>
          <a:off x="762000" y="137350500"/>
          <a:ext cx="38862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472440</xdr:colOff>
      <xdr:row>459</xdr:row>
      <xdr:rowOff>0</xdr:rowOff>
    </xdr:from>
    <xdr:to>
      <xdr:col>2</xdr:col>
      <xdr:colOff>419100</xdr:colOff>
      <xdr:row>462</xdr:row>
      <xdr:rowOff>191193</xdr:rowOff>
    </xdr:to>
    <xdr:sp macro="" textlink="">
      <xdr:nvSpPr>
        <xdr:cNvPr id="16331" name="AutoShape 2"/>
        <xdr:cNvSpPr>
          <a:spLocks noChangeAspect="1" noChangeArrowheads="1"/>
        </xdr:cNvSpPr>
      </xdr:nvSpPr>
      <xdr:spPr bwMode="auto">
        <a:xfrm>
          <a:off x="762000" y="137350500"/>
          <a:ext cx="41910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32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33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34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35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36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37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38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39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40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41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42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43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44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45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46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47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48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49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0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1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52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3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4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55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56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7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8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461</xdr:row>
      <xdr:rowOff>99753</xdr:rowOff>
    </xdr:to>
    <xdr:sp macro="" textlink="">
      <xdr:nvSpPr>
        <xdr:cNvPr id="16359" name="AutoShape 2"/>
        <xdr:cNvSpPr>
          <a:spLocks noChangeAspect="1" noChangeArrowheads="1"/>
        </xdr:cNvSpPr>
      </xdr:nvSpPr>
      <xdr:spPr bwMode="auto">
        <a:xfrm>
          <a:off x="762000" y="137350500"/>
          <a:ext cx="3886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462</xdr:row>
      <xdr:rowOff>193963</xdr:rowOff>
    </xdr:to>
    <xdr:sp macro="" textlink="">
      <xdr:nvSpPr>
        <xdr:cNvPr id="16360" name="AutoShape 2"/>
        <xdr:cNvSpPr>
          <a:spLocks noChangeAspect="1" noChangeArrowheads="1"/>
        </xdr:cNvSpPr>
      </xdr:nvSpPr>
      <xdr:spPr bwMode="auto">
        <a:xfrm>
          <a:off x="762000" y="137350500"/>
          <a:ext cx="38862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472440</xdr:colOff>
      <xdr:row>459</xdr:row>
      <xdr:rowOff>0</xdr:rowOff>
    </xdr:from>
    <xdr:to>
      <xdr:col>2</xdr:col>
      <xdr:colOff>419100</xdr:colOff>
      <xdr:row>462</xdr:row>
      <xdr:rowOff>193963</xdr:rowOff>
    </xdr:to>
    <xdr:sp macro="" textlink="">
      <xdr:nvSpPr>
        <xdr:cNvPr id="16361" name="AutoShape 2"/>
        <xdr:cNvSpPr>
          <a:spLocks noChangeAspect="1" noChangeArrowheads="1"/>
        </xdr:cNvSpPr>
      </xdr:nvSpPr>
      <xdr:spPr bwMode="auto">
        <a:xfrm>
          <a:off x="762000" y="137350500"/>
          <a:ext cx="41910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419100</xdr:colOff>
      <xdr:row>459</xdr:row>
      <xdr:rowOff>0</xdr:rowOff>
    </xdr:from>
    <xdr:to>
      <xdr:col>2</xdr:col>
      <xdr:colOff>373380</xdr:colOff>
      <xdr:row>462</xdr:row>
      <xdr:rowOff>193963</xdr:rowOff>
    </xdr:to>
    <xdr:sp macro="" textlink="">
      <xdr:nvSpPr>
        <xdr:cNvPr id="16362" name="AutoShape 2"/>
        <xdr:cNvSpPr>
          <a:spLocks noChangeAspect="1" noChangeArrowheads="1"/>
        </xdr:cNvSpPr>
      </xdr:nvSpPr>
      <xdr:spPr bwMode="auto">
        <a:xfrm>
          <a:off x="739140" y="137350500"/>
          <a:ext cx="39624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63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64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65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66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67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68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69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70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71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72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73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74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75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76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77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78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79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80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81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82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83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84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85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86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87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88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89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107373</xdr:rowOff>
    </xdr:to>
    <xdr:sp macro="" textlink="">
      <xdr:nvSpPr>
        <xdr:cNvPr id="16390" name="AutoShape 2"/>
        <xdr:cNvSpPr>
          <a:spLocks noChangeAspect="1" noChangeArrowheads="1"/>
        </xdr:cNvSpPr>
      </xdr:nvSpPr>
      <xdr:spPr bwMode="auto">
        <a:xfrm>
          <a:off x="762000" y="137350500"/>
          <a:ext cx="40386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91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92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114993</xdr:rowOff>
    </xdr:to>
    <xdr:sp macro="" textlink="">
      <xdr:nvSpPr>
        <xdr:cNvPr id="16393" name="AutoShape 2"/>
        <xdr:cNvSpPr>
          <a:spLocks noChangeAspect="1" noChangeArrowheads="1"/>
        </xdr:cNvSpPr>
      </xdr:nvSpPr>
      <xdr:spPr bwMode="auto">
        <a:xfrm>
          <a:off x="762000" y="137350500"/>
          <a:ext cx="40386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403860</xdr:colOff>
      <xdr:row>460</xdr:row>
      <xdr:rowOff>130233</xdr:rowOff>
    </xdr:to>
    <xdr:sp macro="" textlink="">
      <xdr:nvSpPr>
        <xdr:cNvPr id="16394" name="AutoShape 2"/>
        <xdr:cNvSpPr>
          <a:spLocks noChangeAspect="1" noChangeArrowheads="1"/>
        </xdr:cNvSpPr>
      </xdr:nvSpPr>
      <xdr:spPr bwMode="auto">
        <a:xfrm>
          <a:off x="762000" y="137350500"/>
          <a:ext cx="40386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395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396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397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398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399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00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01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02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0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404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405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06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07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08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409" name="AutoShape 1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410" name="AutoShape 2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76200</xdr:rowOff>
    </xdr:to>
    <xdr:sp macro="" textlink="">
      <xdr:nvSpPr>
        <xdr:cNvPr id="16411" name="AutoShape 3"/>
        <xdr:cNvSpPr>
          <a:spLocks noChangeAspect="1" noChangeArrowheads="1"/>
        </xdr:cNvSpPr>
      </xdr:nvSpPr>
      <xdr:spPr bwMode="auto">
        <a:xfrm>
          <a:off x="762000" y="137350500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459</xdr:row>
      <xdr:rowOff>0</xdr:rowOff>
    </xdr:from>
    <xdr:to>
      <xdr:col>2</xdr:col>
      <xdr:colOff>495300</xdr:colOff>
      <xdr:row>459</xdr:row>
      <xdr:rowOff>60960</xdr:rowOff>
    </xdr:to>
    <xdr:sp macro="" textlink="">
      <xdr:nvSpPr>
        <xdr:cNvPr id="16412" name="AutoShape 4"/>
        <xdr:cNvSpPr>
          <a:spLocks noChangeAspect="1" noChangeArrowheads="1"/>
        </xdr:cNvSpPr>
      </xdr:nvSpPr>
      <xdr:spPr bwMode="auto">
        <a:xfrm>
          <a:off x="762000" y="137350500"/>
          <a:ext cx="49530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1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14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1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16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17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418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459</xdr:row>
      <xdr:rowOff>173182</xdr:rowOff>
    </xdr:to>
    <xdr:sp macro="" textlink="">
      <xdr:nvSpPr>
        <xdr:cNvPr id="16419" name="AutoShape 2"/>
        <xdr:cNvSpPr>
          <a:spLocks noChangeAspect="1" noChangeArrowheads="1"/>
        </xdr:cNvSpPr>
      </xdr:nvSpPr>
      <xdr:spPr bwMode="auto">
        <a:xfrm>
          <a:off x="762000" y="137350500"/>
          <a:ext cx="38862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0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1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22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2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4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6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27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8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29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30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31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32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33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34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114993</xdr:rowOff>
    </xdr:to>
    <xdr:sp macro="" textlink="">
      <xdr:nvSpPr>
        <xdr:cNvPr id="16435" name="AutoShape 2"/>
        <xdr:cNvSpPr>
          <a:spLocks noChangeAspect="1" noChangeArrowheads="1"/>
        </xdr:cNvSpPr>
      </xdr:nvSpPr>
      <xdr:spPr bwMode="auto">
        <a:xfrm>
          <a:off x="762000" y="137350500"/>
          <a:ext cx="3886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36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502920</xdr:colOff>
      <xdr:row>459</xdr:row>
      <xdr:rowOff>0</xdr:rowOff>
    </xdr:from>
    <xdr:to>
      <xdr:col>2</xdr:col>
      <xdr:colOff>388620</xdr:colOff>
      <xdr:row>460</xdr:row>
      <xdr:rowOff>107373</xdr:rowOff>
    </xdr:to>
    <xdr:sp macro="" textlink="">
      <xdr:nvSpPr>
        <xdr:cNvPr id="16437" name="AutoShape 2"/>
        <xdr:cNvSpPr>
          <a:spLocks noChangeAspect="1" noChangeArrowheads="1"/>
        </xdr:cNvSpPr>
      </xdr:nvSpPr>
      <xdr:spPr bwMode="auto">
        <a:xfrm>
          <a:off x="762000" y="137350500"/>
          <a:ext cx="38862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449580</xdr:colOff>
      <xdr:row>459</xdr:row>
      <xdr:rowOff>0</xdr:rowOff>
    </xdr:from>
    <xdr:to>
      <xdr:col>2</xdr:col>
      <xdr:colOff>411480</xdr:colOff>
      <xdr:row>460</xdr:row>
      <xdr:rowOff>114993</xdr:rowOff>
    </xdr:to>
    <xdr:sp macro="" textlink="">
      <xdr:nvSpPr>
        <xdr:cNvPr id="16438" name="AutoShape 2"/>
        <xdr:cNvSpPr>
          <a:spLocks noChangeAspect="1" noChangeArrowheads="1"/>
        </xdr:cNvSpPr>
      </xdr:nvSpPr>
      <xdr:spPr bwMode="auto">
        <a:xfrm>
          <a:off x="762000" y="137350500"/>
          <a:ext cx="41148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69"/>
  <sheetViews>
    <sheetView tabSelected="1" showRuler="0" zoomScaleNormal="100" zoomScalePageLayoutView="90" workbookViewId="0">
      <selection activeCell="G158" sqref="G158"/>
    </sheetView>
  </sheetViews>
  <sheetFormatPr defaultColWidth="9.140625" defaultRowHeight="15"/>
  <cols>
    <col min="1" max="1" width="4.7109375" style="225" customWidth="1"/>
    <col min="2" max="2" width="6.42578125" style="226" customWidth="1"/>
    <col min="3" max="3" width="69.5703125" style="226" customWidth="1"/>
    <col min="4" max="4" width="8.7109375" style="227" customWidth="1"/>
    <col min="5" max="5" width="6.42578125" style="225" customWidth="1"/>
    <col min="6" max="11" width="11.7109375" style="222" customWidth="1"/>
    <col min="12" max="12" width="11.42578125" style="86" customWidth="1"/>
    <col min="13" max="13" width="15.140625" style="86" customWidth="1"/>
    <col min="14" max="15" width="11.42578125" style="86" customWidth="1"/>
    <col min="16" max="16" width="17.5703125" style="86" customWidth="1"/>
    <col min="17" max="243" width="11.42578125" style="86" customWidth="1"/>
    <col min="244" max="244" width="56.28515625" style="86" customWidth="1"/>
    <col min="245" max="16384" width="9.140625" style="86"/>
  </cols>
  <sheetData>
    <row r="1" spans="1:252" s="84" customFormat="1" ht="16.5" customHeight="1">
      <c r="A1" s="297" t="s">
        <v>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252" s="84" customFormat="1" ht="8.2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252" ht="14.45" customHeight="1">
      <c r="A3" s="34" t="s">
        <v>709</v>
      </c>
      <c r="B3" s="85"/>
      <c r="C3" s="85"/>
      <c r="D3" s="85"/>
      <c r="E3" s="85"/>
      <c r="F3" s="85"/>
      <c r="G3" s="85"/>
      <c r="H3" s="85"/>
      <c r="I3" s="280"/>
      <c r="J3" s="87" t="s">
        <v>811</v>
      </c>
      <c r="K3" s="88">
        <v>0.25</v>
      </c>
    </row>
    <row r="4" spans="1:252" ht="14.45" customHeight="1">
      <c r="A4" s="34" t="s">
        <v>808</v>
      </c>
      <c r="B4" s="85"/>
      <c r="C4" s="85"/>
      <c r="D4" s="85"/>
      <c r="E4" s="85"/>
      <c r="F4" s="85"/>
      <c r="G4" s="85"/>
      <c r="H4" s="85"/>
      <c r="I4" s="281"/>
      <c r="J4" s="89" t="s">
        <v>812</v>
      </c>
      <c r="K4" s="90">
        <v>1.1266</v>
      </c>
    </row>
    <row r="5" spans="1:252" ht="14.45" customHeight="1" thickBot="1">
      <c r="A5" s="34" t="s">
        <v>809</v>
      </c>
      <c r="B5" s="85"/>
      <c r="C5" s="85"/>
      <c r="D5" s="85"/>
      <c r="E5" s="85"/>
      <c r="F5" s="85"/>
      <c r="G5" s="85"/>
      <c r="H5" s="85"/>
    </row>
    <row r="6" spans="1:252" ht="14.45" customHeight="1" thickBot="1">
      <c r="A6" s="34" t="s">
        <v>810</v>
      </c>
      <c r="B6" s="85"/>
      <c r="C6" s="85"/>
      <c r="D6" s="85"/>
      <c r="E6" s="85"/>
      <c r="F6" s="85"/>
      <c r="G6" s="85"/>
      <c r="H6" s="85"/>
      <c r="I6" s="91"/>
      <c r="J6" s="282" t="s">
        <v>609</v>
      </c>
      <c r="K6" s="283"/>
    </row>
    <row r="7" spans="1:25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252" s="94" customFormat="1" ht="14.45" customHeight="1">
      <c r="A8" s="304" t="s">
        <v>47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</row>
    <row r="9" spans="1:252" s="98" customFormat="1" ht="12.75">
      <c r="A9" s="310" t="s">
        <v>48</v>
      </c>
      <c r="B9" s="311"/>
      <c r="C9" s="228"/>
      <c r="D9" s="95" t="s">
        <v>608</v>
      </c>
      <c r="E9" s="305"/>
      <c r="F9" s="306"/>
      <c r="G9" s="307"/>
      <c r="H9" s="95" t="s">
        <v>807</v>
      </c>
      <c r="I9" s="289"/>
      <c r="J9" s="290"/>
      <c r="K9" s="290"/>
      <c r="L9" s="96"/>
      <c r="M9" s="96"/>
      <c r="N9" s="96"/>
      <c r="O9" s="97"/>
      <c r="P9" s="96"/>
      <c r="Q9" s="96"/>
      <c r="R9" s="96"/>
      <c r="S9" s="96"/>
      <c r="T9" s="96"/>
      <c r="U9" s="96"/>
      <c r="V9" s="96"/>
      <c r="W9" s="97"/>
      <c r="X9" s="96"/>
      <c r="Y9" s="96"/>
      <c r="Z9" s="96"/>
      <c r="AA9" s="96"/>
      <c r="AB9" s="96"/>
      <c r="AC9" s="96"/>
      <c r="AD9" s="96"/>
      <c r="AE9" s="97"/>
      <c r="AF9" s="96"/>
      <c r="AG9" s="96"/>
      <c r="AH9" s="96"/>
      <c r="AI9" s="96"/>
      <c r="AJ9" s="96"/>
      <c r="AK9" s="96"/>
      <c r="AL9" s="96"/>
      <c r="AM9" s="97"/>
      <c r="AN9" s="96"/>
      <c r="AO9" s="96"/>
      <c r="AP9" s="96"/>
      <c r="AQ9" s="96"/>
      <c r="AR9" s="96"/>
      <c r="AS9" s="96"/>
      <c r="AT9" s="96"/>
      <c r="AU9" s="97"/>
      <c r="AV9" s="96"/>
      <c r="AW9" s="96"/>
      <c r="AX9" s="96"/>
      <c r="AY9" s="96"/>
      <c r="AZ9" s="96"/>
      <c r="BA9" s="96"/>
      <c r="BB9" s="96"/>
      <c r="BC9" s="97"/>
      <c r="BD9" s="96"/>
      <c r="BE9" s="96"/>
      <c r="BF9" s="96"/>
      <c r="BG9" s="96"/>
      <c r="BH9" s="96"/>
      <c r="BI9" s="96"/>
      <c r="BJ9" s="96"/>
      <c r="BK9" s="97"/>
      <c r="BL9" s="96"/>
      <c r="BM9" s="96"/>
      <c r="BN9" s="96"/>
      <c r="BO9" s="96"/>
      <c r="BP9" s="96"/>
      <c r="BQ9" s="96"/>
      <c r="BR9" s="96"/>
      <c r="BS9" s="97"/>
      <c r="BT9" s="96"/>
      <c r="BU9" s="96"/>
      <c r="BV9" s="96"/>
      <c r="BW9" s="96"/>
      <c r="BX9" s="96"/>
      <c r="BY9" s="96"/>
      <c r="BZ9" s="96"/>
      <c r="CA9" s="97"/>
      <c r="CB9" s="96"/>
      <c r="CC9" s="96"/>
      <c r="CD9" s="96"/>
      <c r="CE9" s="96"/>
      <c r="CF9" s="96"/>
      <c r="CG9" s="96"/>
      <c r="CH9" s="96"/>
      <c r="CI9" s="97"/>
      <c r="CJ9" s="96"/>
      <c r="CK9" s="96"/>
      <c r="CL9" s="96"/>
      <c r="CM9" s="96"/>
      <c r="CN9" s="96"/>
      <c r="CO9" s="96"/>
      <c r="CP9" s="96"/>
      <c r="CQ9" s="97"/>
      <c r="CR9" s="96"/>
      <c r="CS9" s="96"/>
      <c r="CT9" s="96"/>
      <c r="CU9" s="96"/>
      <c r="CV9" s="96"/>
      <c r="CW9" s="96"/>
      <c r="CX9" s="96"/>
      <c r="CY9" s="97"/>
      <c r="CZ9" s="96"/>
      <c r="DA9" s="96"/>
      <c r="DB9" s="96"/>
      <c r="DC9" s="96"/>
      <c r="DD9" s="96"/>
      <c r="DE9" s="96"/>
      <c r="DF9" s="96"/>
      <c r="DG9" s="97"/>
      <c r="DH9" s="96"/>
      <c r="DI9" s="96"/>
      <c r="DJ9" s="96"/>
      <c r="DK9" s="96"/>
      <c r="DL9" s="96"/>
      <c r="DM9" s="96"/>
      <c r="DN9" s="96"/>
      <c r="DO9" s="97"/>
      <c r="DP9" s="96"/>
      <c r="DQ9" s="96"/>
      <c r="DR9" s="96"/>
      <c r="DS9" s="96"/>
      <c r="DT9" s="96"/>
      <c r="DU9" s="96"/>
      <c r="DV9" s="96"/>
      <c r="DW9" s="97"/>
      <c r="DX9" s="96"/>
      <c r="DY9" s="96"/>
      <c r="DZ9" s="96"/>
      <c r="EA9" s="96"/>
      <c r="EB9" s="96"/>
      <c r="EC9" s="96"/>
      <c r="ED9" s="96"/>
      <c r="EE9" s="97"/>
      <c r="EF9" s="96"/>
      <c r="EG9" s="96"/>
      <c r="EH9" s="96"/>
      <c r="EI9" s="96"/>
      <c r="EJ9" s="96"/>
      <c r="EK9" s="96"/>
      <c r="EL9" s="96"/>
      <c r="EM9" s="97"/>
      <c r="EN9" s="96"/>
      <c r="EO9" s="96"/>
      <c r="EP9" s="96"/>
      <c r="EQ9" s="96"/>
      <c r="ER9" s="96"/>
      <c r="ES9" s="96"/>
      <c r="ET9" s="96"/>
      <c r="EU9" s="97"/>
      <c r="EV9" s="96"/>
      <c r="EW9" s="96"/>
      <c r="EX9" s="96"/>
      <c r="EY9" s="96"/>
      <c r="EZ9" s="96"/>
      <c r="FA9" s="96"/>
      <c r="FB9" s="96"/>
      <c r="FC9" s="97"/>
      <c r="FD9" s="96"/>
      <c r="FE9" s="96"/>
      <c r="FF9" s="96"/>
      <c r="FG9" s="96"/>
      <c r="FH9" s="96"/>
      <c r="FI9" s="96"/>
      <c r="FJ9" s="96"/>
      <c r="FK9" s="97"/>
      <c r="FL9" s="96"/>
      <c r="FM9" s="96"/>
      <c r="FN9" s="96"/>
      <c r="FO9" s="96"/>
      <c r="FP9" s="96"/>
      <c r="FQ9" s="96"/>
      <c r="FR9" s="96"/>
      <c r="FS9" s="97"/>
      <c r="FT9" s="96"/>
      <c r="FU9" s="96"/>
      <c r="FV9" s="96"/>
      <c r="FW9" s="96"/>
      <c r="FX9" s="96"/>
      <c r="FY9" s="96"/>
      <c r="FZ9" s="96"/>
      <c r="GA9" s="97"/>
      <c r="GB9" s="96"/>
      <c r="GC9" s="96"/>
      <c r="GD9" s="96"/>
      <c r="GE9" s="96"/>
      <c r="GF9" s="96"/>
      <c r="GG9" s="96"/>
      <c r="GH9" s="96"/>
      <c r="GI9" s="97"/>
      <c r="GJ9" s="96"/>
      <c r="GK9" s="96"/>
      <c r="GL9" s="96"/>
      <c r="GM9" s="96"/>
      <c r="GN9" s="96"/>
      <c r="GO9" s="96"/>
      <c r="GP9" s="96"/>
      <c r="GQ9" s="97"/>
      <c r="GR9" s="96"/>
      <c r="GS9" s="96"/>
      <c r="GT9" s="96"/>
      <c r="GU9" s="96"/>
      <c r="GV9" s="96"/>
      <c r="GW9" s="96"/>
      <c r="GX9" s="96"/>
      <c r="GY9" s="97"/>
      <c r="GZ9" s="96"/>
      <c r="HA9" s="96"/>
      <c r="HB9" s="96"/>
      <c r="HC9" s="96"/>
      <c r="HD9" s="96"/>
      <c r="HE9" s="96"/>
      <c r="HF9" s="96"/>
      <c r="HG9" s="97"/>
      <c r="HH9" s="96"/>
      <c r="HI9" s="96"/>
      <c r="HJ9" s="96"/>
      <c r="HK9" s="96"/>
      <c r="HL9" s="96"/>
      <c r="HM9" s="96"/>
      <c r="HN9" s="96"/>
      <c r="HO9" s="97"/>
      <c r="HP9" s="96"/>
      <c r="HQ9" s="96"/>
      <c r="HR9" s="96"/>
      <c r="HS9" s="96"/>
      <c r="HT9" s="96"/>
      <c r="HU9" s="96"/>
      <c r="HV9" s="96"/>
      <c r="HW9" s="97"/>
      <c r="HX9" s="96"/>
      <c r="HY9" s="96"/>
      <c r="HZ9" s="96"/>
      <c r="IA9" s="96"/>
      <c r="IB9" s="96"/>
      <c r="IC9" s="96"/>
      <c r="ID9" s="96"/>
      <c r="IE9" s="97"/>
      <c r="IF9" s="96"/>
      <c r="IG9" s="96"/>
      <c r="IH9" s="96"/>
      <c r="II9" s="96"/>
      <c r="IJ9" s="96"/>
      <c r="IK9" s="96"/>
      <c r="IL9" s="96"/>
      <c r="IM9" s="97"/>
      <c r="IN9" s="96"/>
      <c r="IO9" s="96"/>
      <c r="IP9" s="96"/>
      <c r="IQ9" s="96"/>
      <c r="IR9" s="96"/>
    </row>
    <row r="10" spans="1:252" s="98" customFormat="1" ht="12.75">
      <c r="A10" s="302" t="s">
        <v>607</v>
      </c>
      <c r="B10" s="303"/>
      <c r="C10" s="229"/>
      <c r="D10" s="99" t="s">
        <v>798</v>
      </c>
      <c r="E10" s="308"/>
      <c r="F10" s="309"/>
      <c r="G10" s="309"/>
      <c r="H10" s="309"/>
      <c r="I10" s="309"/>
      <c r="J10" s="309"/>
      <c r="K10" s="309"/>
      <c r="L10" s="97"/>
      <c r="M10" s="96"/>
      <c r="N10" s="96"/>
      <c r="O10" s="97"/>
      <c r="P10" s="97"/>
      <c r="Q10" s="96"/>
      <c r="R10" s="96"/>
      <c r="S10" s="97"/>
      <c r="T10" s="97"/>
      <c r="U10" s="96"/>
      <c r="V10" s="96"/>
      <c r="W10" s="97"/>
      <c r="X10" s="97"/>
      <c r="Y10" s="96"/>
      <c r="Z10" s="96"/>
      <c r="AA10" s="97"/>
      <c r="AB10" s="97"/>
      <c r="AC10" s="96"/>
      <c r="AD10" s="96"/>
      <c r="AE10" s="97"/>
      <c r="AF10" s="97"/>
      <c r="AG10" s="96"/>
      <c r="AH10" s="96"/>
      <c r="AI10" s="97"/>
      <c r="AJ10" s="97"/>
      <c r="AK10" s="96"/>
      <c r="AL10" s="96"/>
      <c r="AM10" s="97"/>
      <c r="AN10" s="97"/>
      <c r="AO10" s="96"/>
      <c r="AP10" s="96"/>
      <c r="AQ10" s="97"/>
      <c r="AR10" s="97"/>
      <c r="AS10" s="96"/>
      <c r="AT10" s="96"/>
      <c r="AU10" s="97"/>
      <c r="AV10" s="97"/>
      <c r="AW10" s="96"/>
      <c r="AX10" s="96"/>
      <c r="AY10" s="97"/>
      <c r="AZ10" s="97"/>
      <c r="BA10" s="96"/>
      <c r="BB10" s="96"/>
      <c r="BC10" s="97"/>
      <c r="BD10" s="97"/>
      <c r="BE10" s="96"/>
      <c r="BF10" s="96"/>
      <c r="BG10" s="97"/>
      <c r="BH10" s="97"/>
      <c r="BI10" s="96"/>
      <c r="BJ10" s="96"/>
      <c r="BK10" s="97"/>
      <c r="BL10" s="97"/>
      <c r="BM10" s="96"/>
      <c r="BN10" s="96"/>
      <c r="BO10" s="97"/>
      <c r="BP10" s="97"/>
      <c r="BQ10" s="96"/>
      <c r="BR10" s="96"/>
      <c r="BS10" s="97"/>
      <c r="BT10" s="97"/>
      <c r="BU10" s="96"/>
      <c r="BV10" s="96"/>
      <c r="BW10" s="97"/>
      <c r="BX10" s="97"/>
      <c r="BY10" s="96"/>
      <c r="BZ10" s="96"/>
      <c r="CA10" s="97"/>
      <c r="CB10" s="97"/>
      <c r="CC10" s="96"/>
      <c r="CD10" s="96"/>
      <c r="CE10" s="97"/>
      <c r="CF10" s="97"/>
      <c r="CG10" s="96"/>
      <c r="CH10" s="96"/>
      <c r="CI10" s="97"/>
      <c r="CJ10" s="97"/>
      <c r="CK10" s="96"/>
      <c r="CL10" s="96"/>
      <c r="CM10" s="97"/>
      <c r="CN10" s="97"/>
      <c r="CO10" s="96"/>
      <c r="CP10" s="96"/>
      <c r="CQ10" s="97"/>
      <c r="CR10" s="97"/>
      <c r="CS10" s="96"/>
      <c r="CT10" s="96"/>
      <c r="CU10" s="97"/>
      <c r="CV10" s="97"/>
      <c r="CW10" s="96"/>
      <c r="CX10" s="96"/>
      <c r="CY10" s="97"/>
      <c r="CZ10" s="97"/>
      <c r="DA10" s="96"/>
      <c r="DB10" s="96"/>
      <c r="DC10" s="97"/>
      <c r="DD10" s="97"/>
      <c r="DE10" s="96"/>
      <c r="DF10" s="96"/>
      <c r="DG10" s="97"/>
      <c r="DH10" s="97"/>
      <c r="DI10" s="96"/>
      <c r="DJ10" s="96"/>
      <c r="DK10" s="97"/>
      <c r="DL10" s="97"/>
      <c r="DM10" s="96"/>
      <c r="DN10" s="96"/>
      <c r="DO10" s="97"/>
      <c r="DP10" s="97"/>
      <c r="DQ10" s="96"/>
      <c r="DR10" s="96"/>
      <c r="DS10" s="97"/>
      <c r="DT10" s="97"/>
      <c r="DU10" s="96"/>
      <c r="DV10" s="96"/>
      <c r="DW10" s="97"/>
      <c r="DX10" s="97"/>
      <c r="DY10" s="96"/>
      <c r="DZ10" s="96"/>
      <c r="EA10" s="97"/>
      <c r="EB10" s="97"/>
      <c r="EC10" s="96"/>
      <c r="ED10" s="96"/>
      <c r="EE10" s="97"/>
      <c r="EF10" s="97"/>
      <c r="EG10" s="96"/>
      <c r="EH10" s="96"/>
      <c r="EI10" s="97"/>
      <c r="EJ10" s="97"/>
      <c r="EK10" s="96"/>
      <c r="EL10" s="96"/>
      <c r="EM10" s="97"/>
      <c r="EN10" s="97"/>
      <c r="EO10" s="96"/>
      <c r="EP10" s="96"/>
      <c r="EQ10" s="97"/>
      <c r="ER10" s="97"/>
      <c r="ES10" s="96"/>
      <c r="ET10" s="96"/>
      <c r="EU10" s="97"/>
      <c r="EV10" s="97"/>
      <c r="EW10" s="96"/>
      <c r="EX10" s="96"/>
      <c r="EY10" s="97"/>
      <c r="EZ10" s="97"/>
      <c r="FA10" s="96"/>
      <c r="FB10" s="96"/>
      <c r="FC10" s="97"/>
      <c r="FD10" s="97"/>
      <c r="FE10" s="96"/>
      <c r="FF10" s="96"/>
      <c r="FG10" s="97"/>
      <c r="FH10" s="97"/>
      <c r="FI10" s="96"/>
      <c r="FJ10" s="96"/>
      <c r="FK10" s="97"/>
      <c r="FL10" s="97"/>
      <c r="FM10" s="96"/>
      <c r="FN10" s="96"/>
      <c r="FO10" s="97"/>
      <c r="FP10" s="97"/>
      <c r="FQ10" s="96"/>
      <c r="FR10" s="96"/>
      <c r="FS10" s="97"/>
      <c r="FT10" s="97"/>
      <c r="FU10" s="96"/>
      <c r="FV10" s="96"/>
      <c r="FW10" s="97"/>
      <c r="FX10" s="97"/>
      <c r="FY10" s="96"/>
      <c r="FZ10" s="96"/>
      <c r="GA10" s="97"/>
      <c r="GB10" s="97"/>
      <c r="GC10" s="96"/>
      <c r="GD10" s="96"/>
      <c r="GE10" s="97"/>
      <c r="GF10" s="97"/>
      <c r="GG10" s="96"/>
      <c r="GH10" s="96"/>
      <c r="GI10" s="97"/>
      <c r="GJ10" s="97"/>
      <c r="GK10" s="96"/>
      <c r="GL10" s="96"/>
      <c r="GM10" s="97"/>
      <c r="GN10" s="97"/>
      <c r="GO10" s="96"/>
      <c r="GP10" s="96"/>
      <c r="GQ10" s="97"/>
      <c r="GR10" s="97"/>
      <c r="GS10" s="96"/>
      <c r="GT10" s="96"/>
      <c r="GU10" s="97"/>
      <c r="GV10" s="97"/>
      <c r="GW10" s="96"/>
      <c r="GX10" s="96"/>
      <c r="GY10" s="97"/>
      <c r="GZ10" s="97"/>
      <c r="HA10" s="96"/>
      <c r="HB10" s="96"/>
      <c r="HC10" s="97"/>
      <c r="HD10" s="97"/>
      <c r="HE10" s="96"/>
      <c r="HF10" s="96"/>
      <c r="HG10" s="97"/>
      <c r="HH10" s="97"/>
      <c r="HI10" s="96"/>
      <c r="HJ10" s="96"/>
      <c r="HK10" s="97"/>
      <c r="HL10" s="97"/>
      <c r="HM10" s="96"/>
      <c r="HN10" s="96"/>
      <c r="HO10" s="97"/>
      <c r="HP10" s="97"/>
      <c r="HQ10" s="96"/>
      <c r="HR10" s="96"/>
      <c r="HS10" s="97"/>
      <c r="HT10" s="97"/>
      <c r="HU10" s="96"/>
      <c r="HV10" s="96"/>
      <c r="HW10" s="97"/>
      <c r="HX10" s="97"/>
      <c r="HY10" s="96"/>
      <c r="HZ10" s="96"/>
      <c r="IA10" s="97"/>
      <c r="IB10" s="97"/>
      <c r="IC10" s="96"/>
      <c r="ID10" s="96"/>
      <c r="IE10" s="97"/>
      <c r="IF10" s="97"/>
      <c r="IG10" s="96"/>
      <c r="IH10" s="96"/>
      <c r="II10" s="97"/>
      <c r="IJ10" s="97"/>
      <c r="IK10" s="96"/>
      <c r="IL10" s="96"/>
      <c r="IM10" s="97"/>
      <c r="IN10" s="97"/>
      <c r="IO10" s="96"/>
      <c r="IP10" s="96"/>
      <c r="IQ10" s="97"/>
      <c r="IR10" s="97"/>
    </row>
    <row r="11" spans="1:252" s="98" customFormat="1" ht="12.75">
      <c r="A11" s="304" t="s">
        <v>806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97"/>
      <c r="M11" s="96"/>
      <c r="N11" s="96"/>
      <c r="O11" s="97"/>
      <c r="P11" s="97"/>
      <c r="Q11" s="96"/>
      <c r="R11" s="96"/>
      <c r="S11" s="97"/>
      <c r="T11" s="97"/>
      <c r="U11" s="96"/>
      <c r="V11" s="96"/>
      <c r="W11" s="97"/>
      <c r="X11" s="97"/>
      <c r="Y11" s="96"/>
      <c r="Z11" s="96"/>
      <c r="AA11" s="97"/>
      <c r="AB11" s="97"/>
      <c r="AC11" s="96"/>
      <c r="AD11" s="96"/>
      <c r="AE11" s="97"/>
      <c r="AF11" s="97"/>
      <c r="AG11" s="96"/>
      <c r="AH11" s="96"/>
      <c r="AI11" s="97"/>
      <c r="AJ11" s="97"/>
      <c r="AK11" s="96"/>
      <c r="AL11" s="96"/>
      <c r="AM11" s="97"/>
      <c r="AN11" s="97"/>
      <c r="AO11" s="96"/>
      <c r="AP11" s="96"/>
      <c r="AQ11" s="97"/>
      <c r="AR11" s="97"/>
      <c r="AS11" s="96"/>
      <c r="AT11" s="96"/>
      <c r="AU11" s="97"/>
      <c r="AV11" s="97"/>
      <c r="AW11" s="96"/>
      <c r="AX11" s="96"/>
      <c r="AY11" s="97"/>
      <c r="AZ11" s="97"/>
      <c r="BA11" s="96"/>
      <c r="BB11" s="96"/>
      <c r="BC11" s="97"/>
      <c r="BD11" s="97"/>
      <c r="BE11" s="96"/>
      <c r="BF11" s="96"/>
      <c r="BG11" s="97"/>
      <c r="BH11" s="97"/>
      <c r="BI11" s="96"/>
      <c r="BJ11" s="96"/>
      <c r="BK11" s="97"/>
      <c r="BL11" s="97"/>
      <c r="BM11" s="96"/>
      <c r="BN11" s="96"/>
      <c r="BO11" s="97"/>
      <c r="BP11" s="97"/>
      <c r="BQ11" s="96"/>
      <c r="BR11" s="96"/>
      <c r="BS11" s="97"/>
      <c r="BT11" s="97"/>
      <c r="BU11" s="96"/>
      <c r="BV11" s="96"/>
      <c r="BW11" s="97"/>
      <c r="BX11" s="97"/>
      <c r="BY11" s="96"/>
      <c r="BZ11" s="96"/>
      <c r="CA11" s="97"/>
      <c r="CB11" s="97"/>
      <c r="CC11" s="96"/>
      <c r="CD11" s="96"/>
      <c r="CE11" s="97"/>
      <c r="CF11" s="97"/>
      <c r="CG11" s="96"/>
      <c r="CH11" s="96"/>
      <c r="CI11" s="97"/>
      <c r="CJ11" s="97"/>
      <c r="CK11" s="96"/>
      <c r="CL11" s="96"/>
      <c r="CM11" s="97"/>
      <c r="CN11" s="97"/>
      <c r="CO11" s="96"/>
      <c r="CP11" s="96"/>
      <c r="CQ11" s="97"/>
      <c r="CR11" s="97"/>
      <c r="CS11" s="96"/>
      <c r="CT11" s="96"/>
      <c r="CU11" s="97"/>
      <c r="CV11" s="97"/>
      <c r="CW11" s="96"/>
      <c r="CX11" s="96"/>
      <c r="CY11" s="97"/>
      <c r="CZ11" s="97"/>
      <c r="DA11" s="96"/>
      <c r="DB11" s="96"/>
      <c r="DC11" s="97"/>
      <c r="DD11" s="97"/>
      <c r="DE11" s="96"/>
      <c r="DF11" s="96"/>
      <c r="DG11" s="97"/>
      <c r="DH11" s="97"/>
      <c r="DI11" s="96"/>
      <c r="DJ11" s="96"/>
      <c r="DK11" s="97"/>
      <c r="DL11" s="97"/>
      <c r="DM11" s="96"/>
      <c r="DN11" s="96"/>
      <c r="DO11" s="97"/>
      <c r="DP11" s="97"/>
      <c r="DQ11" s="96"/>
      <c r="DR11" s="96"/>
      <c r="DS11" s="97"/>
      <c r="DT11" s="97"/>
      <c r="DU11" s="96"/>
      <c r="DV11" s="96"/>
      <c r="DW11" s="97"/>
      <c r="DX11" s="97"/>
      <c r="DY11" s="96"/>
      <c r="DZ11" s="96"/>
      <c r="EA11" s="97"/>
      <c r="EB11" s="97"/>
      <c r="EC11" s="96"/>
      <c r="ED11" s="96"/>
      <c r="EE11" s="97"/>
      <c r="EF11" s="97"/>
      <c r="EG11" s="96"/>
      <c r="EH11" s="96"/>
      <c r="EI11" s="97"/>
      <c r="EJ11" s="97"/>
      <c r="EK11" s="96"/>
      <c r="EL11" s="96"/>
      <c r="EM11" s="97"/>
      <c r="EN11" s="97"/>
      <c r="EO11" s="96"/>
      <c r="EP11" s="96"/>
      <c r="EQ11" s="97"/>
      <c r="ER11" s="97"/>
      <c r="ES11" s="96"/>
      <c r="ET11" s="96"/>
      <c r="EU11" s="97"/>
      <c r="EV11" s="97"/>
      <c r="EW11" s="96"/>
      <c r="EX11" s="96"/>
      <c r="EY11" s="97"/>
      <c r="EZ11" s="97"/>
      <c r="FA11" s="96"/>
      <c r="FB11" s="96"/>
      <c r="FC11" s="97"/>
      <c r="FD11" s="97"/>
      <c r="FE11" s="96"/>
      <c r="FF11" s="96"/>
      <c r="FG11" s="97"/>
      <c r="FH11" s="97"/>
      <c r="FI11" s="96"/>
      <c r="FJ11" s="96"/>
      <c r="FK11" s="97"/>
      <c r="FL11" s="97"/>
      <c r="FM11" s="96"/>
      <c r="FN11" s="96"/>
      <c r="FO11" s="97"/>
      <c r="FP11" s="97"/>
      <c r="FQ11" s="96"/>
      <c r="FR11" s="96"/>
      <c r="FS11" s="97"/>
      <c r="FT11" s="97"/>
      <c r="FU11" s="96"/>
      <c r="FV11" s="96"/>
      <c r="FW11" s="97"/>
      <c r="FX11" s="97"/>
      <c r="FY11" s="96"/>
      <c r="FZ11" s="96"/>
      <c r="GA11" s="97"/>
      <c r="GB11" s="97"/>
      <c r="GC11" s="96"/>
      <c r="GD11" s="96"/>
      <c r="GE11" s="97"/>
      <c r="GF11" s="97"/>
      <c r="GG11" s="96"/>
      <c r="GH11" s="96"/>
      <c r="GI11" s="97"/>
      <c r="GJ11" s="97"/>
      <c r="GK11" s="96"/>
      <c r="GL11" s="96"/>
      <c r="GM11" s="97"/>
      <c r="GN11" s="97"/>
      <c r="GO11" s="96"/>
      <c r="GP11" s="96"/>
      <c r="GQ11" s="97"/>
      <c r="GR11" s="97"/>
      <c r="GS11" s="96"/>
      <c r="GT11" s="96"/>
      <c r="GU11" s="97"/>
      <c r="GV11" s="97"/>
      <c r="GW11" s="96"/>
      <c r="GX11" s="96"/>
      <c r="GY11" s="97"/>
      <c r="GZ11" s="97"/>
      <c r="HA11" s="96"/>
      <c r="HB11" s="96"/>
      <c r="HC11" s="97"/>
      <c r="HD11" s="97"/>
      <c r="HE11" s="96"/>
      <c r="HF11" s="96"/>
      <c r="HG11" s="97"/>
      <c r="HH11" s="97"/>
      <c r="HI11" s="96"/>
      <c r="HJ11" s="96"/>
      <c r="HK11" s="97"/>
      <c r="HL11" s="97"/>
      <c r="HM11" s="96"/>
      <c r="HN11" s="96"/>
      <c r="HO11" s="97"/>
      <c r="HP11" s="97"/>
      <c r="HQ11" s="96"/>
      <c r="HR11" s="96"/>
      <c r="HS11" s="97"/>
      <c r="HT11" s="97"/>
      <c r="HU11" s="96"/>
      <c r="HV11" s="96"/>
      <c r="HW11" s="97"/>
      <c r="HX11" s="97"/>
      <c r="HY11" s="96"/>
      <c r="HZ11" s="96"/>
      <c r="IA11" s="97"/>
      <c r="IB11" s="97"/>
      <c r="IC11" s="96"/>
      <c r="ID11" s="96"/>
      <c r="IE11" s="97"/>
      <c r="IF11" s="97"/>
      <c r="IG11" s="96"/>
      <c r="IH11" s="96"/>
      <c r="II11" s="97"/>
      <c r="IJ11" s="97"/>
      <c r="IK11" s="96"/>
      <c r="IL11" s="96"/>
      <c r="IM11" s="97"/>
      <c r="IN11" s="97"/>
      <c r="IO11" s="96"/>
      <c r="IP11" s="96"/>
      <c r="IQ11" s="97"/>
      <c r="IR11" s="97"/>
    </row>
    <row r="12" spans="1:252" s="100" customFormat="1" ht="12">
      <c r="A12" s="312" t="s">
        <v>801</v>
      </c>
      <c r="B12" s="292" t="s">
        <v>3</v>
      </c>
      <c r="C12" s="293" t="s">
        <v>4</v>
      </c>
      <c r="D12" s="291" t="s">
        <v>5</v>
      </c>
      <c r="E12" s="292" t="s">
        <v>88</v>
      </c>
      <c r="F12" s="294" t="s">
        <v>799</v>
      </c>
      <c r="G12" s="294"/>
      <c r="H12" s="294" t="s">
        <v>800</v>
      </c>
      <c r="I12" s="294" t="s">
        <v>46</v>
      </c>
      <c r="J12" s="294"/>
      <c r="K12" s="288" t="s">
        <v>6</v>
      </c>
    </row>
    <row r="13" spans="1:252" s="100" customFormat="1" ht="12">
      <c r="A13" s="312"/>
      <c r="B13" s="292"/>
      <c r="C13" s="293"/>
      <c r="D13" s="291"/>
      <c r="E13" s="292"/>
      <c r="F13" s="284" t="s">
        <v>7</v>
      </c>
      <c r="G13" s="284" t="s">
        <v>8</v>
      </c>
      <c r="H13" s="294"/>
      <c r="I13" s="284" t="s">
        <v>7</v>
      </c>
      <c r="J13" s="284" t="s">
        <v>8</v>
      </c>
      <c r="K13" s="288"/>
    </row>
    <row r="14" spans="1:252">
      <c r="A14" s="241" t="s">
        <v>9</v>
      </c>
      <c r="B14" s="101"/>
      <c r="C14" s="102" t="s">
        <v>802</v>
      </c>
      <c r="D14" s="103"/>
      <c r="E14" s="103"/>
      <c r="F14" s="103"/>
      <c r="G14" s="103"/>
      <c r="H14" s="103"/>
      <c r="I14" s="103"/>
      <c r="J14" s="103"/>
      <c r="K14" s="103"/>
    </row>
    <row r="15" spans="1:252" s="106" customFormat="1">
      <c r="A15" s="242"/>
      <c r="B15" s="104" t="s">
        <v>39</v>
      </c>
      <c r="C15" s="105" t="s">
        <v>11</v>
      </c>
      <c r="D15" s="105"/>
      <c r="E15" s="105"/>
      <c r="F15" s="105"/>
      <c r="G15" s="105"/>
      <c r="H15" s="105"/>
      <c r="I15" s="105"/>
      <c r="J15" s="105"/>
      <c r="K15" s="243"/>
    </row>
    <row r="16" spans="1:252" s="84" customFormat="1">
      <c r="A16" s="244"/>
      <c r="B16" s="107">
        <v>1</v>
      </c>
      <c r="C16" s="108" t="s">
        <v>50</v>
      </c>
      <c r="D16" s="108"/>
      <c r="E16" s="108"/>
      <c r="F16" s="108"/>
      <c r="G16" s="108"/>
      <c r="H16" s="108"/>
      <c r="I16" s="108"/>
      <c r="J16" s="108"/>
      <c r="K16" s="108"/>
    </row>
    <row r="17" spans="1:16" s="84" customFormat="1">
      <c r="A17" s="245"/>
      <c r="B17" s="286" t="s">
        <v>0</v>
      </c>
      <c r="C17" s="109" t="s">
        <v>51</v>
      </c>
      <c r="D17" s="109"/>
      <c r="E17" s="109"/>
      <c r="F17" s="109"/>
      <c r="G17" s="109"/>
      <c r="H17" s="109"/>
      <c r="I17" s="109"/>
      <c r="J17" s="109"/>
      <c r="K17" s="246"/>
    </row>
    <row r="18" spans="1:16" s="115" customFormat="1">
      <c r="A18" s="247"/>
      <c r="B18" s="110" t="s">
        <v>14</v>
      </c>
      <c r="C18" s="111" t="s">
        <v>146</v>
      </c>
      <c r="D18" s="112">
        <v>34</v>
      </c>
      <c r="E18" s="112" t="s">
        <v>143</v>
      </c>
      <c r="F18" s="230"/>
      <c r="G18" s="5"/>
      <c r="H18" s="17">
        <f>SUM(F18:G18)*D18</f>
        <v>0</v>
      </c>
      <c r="I18" s="113">
        <f>TRUNC(F18*(1+$K$3),2)</f>
        <v>0</v>
      </c>
      <c r="J18" s="113">
        <f>TRUNC(G18*(1+$K$3),2)</f>
        <v>0</v>
      </c>
      <c r="K18" s="248">
        <f>SUM(I18:J18)*D18</f>
        <v>0</v>
      </c>
      <c r="L18" s="114"/>
      <c r="M18" s="114"/>
      <c r="N18" s="114"/>
      <c r="O18" s="114"/>
      <c r="P18" s="114"/>
    </row>
    <row r="19" spans="1:16" s="115" customFormat="1">
      <c r="A19" s="247"/>
      <c r="B19" s="110" t="s">
        <v>15</v>
      </c>
      <c r="C19" s="111" t="s">
        <v>53</v>
      </c>
      <c r="D19" s="112">
        <v>2</v>
      </c>
      <c r="E19" s="112" t="s">
        <v>52</v>
      </c>
      <c r="F19" s="230"/>
      <c r="G19" s="5"/>
      <c r="H19" s="17">
        <f>SUM(F19:G19)*D19</f>
        <v>0</v>
      </c>
      <c r="I19" s="113">
        <f>TRUNC(F19*(1+$K$3),2)</f>
        <v>0</v>
      </c>
      <c r="J19" s="113">
        <f>TRUNC(G19*(1+$K$3),2)</f>
        <v>0</v>
      </c>
      <c r="K19" s="248">
        <f>SUM(I19:J19)*D19</f>
        <v>0</v>
      </c>
      <c r="L19" s="114"/>
      <c r="M19" s="114"/>
      <c r="N19" s="114"/>
      <c r="O19" s="114"/>
      <c r="P19" s="114"/>
    </row>
    <row r="20" spans="1:16" s="84" customFormat="1">
      <c r="A20" s="247"/>
      <c r="B20" s="287" t="s">
        <v>1</v>
      </c>
      <c r="C20" s="116" t="s">
        <v>118</v>
      </c>
      <c r="D20" s="116"/>
      <c r="E20" s="116"/>
      <c r="F20" s="116"/>
      <c r="G20" s="116"/>
      <c r="H20" s="116"/>
      <c r="I20" s="116"/>
      <c r="J20" s="116"/>
      <c r="K20" s="249"/>
      <c r="L20" s="114"/>
      <c r="M20" s="114"/>
      <c r="N20" s="114"/>
      <c r="O20" s="114"/>
      <c r="P20" s="114"/>
    </row>
    <row r="21" spans="1:16" s="115" customFormat="1">
      <c r="A21" s="247"/>
      <c r="B21" s="117" t="s">
        <v>17</v>
      </c>
      <c r="C21" s="18" t="s">
        <v>144</v>
      </c>
      <c r="D21" s="118">
        <v>1</v>
      </c>
      <c r="E21" s="119" t="s">
        <v>13</v>
      </c>
      <c r="F21" s="8"/>
      <c r="G21" s="8"/>
      <c r="H21" s="17">
        <f>SUM(F21:G21)*D21</f>
        <v>0</v>
      </c>
      <c r="I21" s="113">
        <f>TRUNC(F21*(1+$K$3),2)</f>
        <v>0</v>
      </c>
      <c r="J21" s="113">
        <f>TRUNC(G21*(1+$K$3),2)</f>
        <v>0</v>
      </c>
      <c r="K21" s="248">
        <f>SUM(I21:J21)*D21</f>
        <v>0</v>
      </c>
      <c r="L21" s="114"/>
      <c r="M21" s="114"/>
      <c r="N21" s="114"/>
      <c r="O21" s="114"/>
      <c r="P21" s="114"/>
    </row>
    <row r="22" spans="1:16" s="115" customFormat="1">
      <c r="A22" s="247"/>
      <c r="B22" s="117" t="s">
        <v>20</v>
      </c>
      <c r="C22" s="18" t="s">
        <v>54</v>
      </c>
      <c r="D22" s="118">
        <v>30</v>
      </c>
      <c r="E22" s="119" t="s">
        <v>13</v>
      </c>
      <c r="F22" s="8"/>
      <c r="G22" s="5"/>
      <c r="H22" s="17">
        <f>SUM(F22:G22)*D22</f>
        <v>0</v>
      </c>
      <c r="I22" s="113">
        <f>TRUNC(F22*(1+$K$3),2)</f>
        <v>0</v>
      </c>
      <c r="J22" s="113">
        <f>TRUNC(G22*(1+$K$3),2)</f>
        <v>0</v>
      </c>
      <c r="K22" s="248">
        <f>SUM(I22:J22)*D22</f>
        <v>0</v>
      </c>
      <c r="L22" s="114"/>
      <c r="M22" s="114"/>
      <c r="N22" s="114"/>
      <c r="O22" s="114"/>
      <c r="P22" s="114"/>
    </row>
    <row r="23" spans="1:16" s="84" customFormat="1">
      <c r="A23" s="247"/>
      <c r="B23" s="287" t="s">
        <v>21</v>
      </c>
      <c r="C23" s="116" t="s">
        <v>55</v>
      </c>
      <c r="D23" s="116"/>
      <c r="E23" s="116"/>
      <c r="F23" s="116"/>
      <c r="G23" s="116"/>
      <c r="H23" s="116"/>
      <c r="I23" s="116"/>
      <c r="J23" s="116"/>
      <c r="K23" s="249"/>
      <c r="L23" s="114"/>
      <c r="M23" s="114"/>
      <c r="N23" s="114"/>
      <c r="O23" s="114"/>
      <c r="P23" s="114"/>
    </row>
    <row r="24" spans="1:16" s="115" customFormat="1">
      <c r="A24" s="250"/>
      <c r="B24" s="120" t="s">
        <v>59</v>
      </c>
      <c r="C24" s="24" t="s">
        <v>245</v>
      </c>
      <c r="D24" s="121">
        <v>40</v>
      </c>
      <c r="E24" s="122" t="s">
        <v>143</v>
      </c>
      <c r="F24" s="9"/>
      <c r="G24" s="9"/>
      <c r="H24" s="26">
        <f>SUM(F24:G24)*D24</f>
        <v>0</v>
      </c>
      <c r="I24" s="123">
        <f>TRUNC(F24*(1+$K$3),2)</f>
        <v>0</v>
      </c>
      <c r="J24" s="123">
        <f>TRUNC(G24*(1+$K$3),2)</f>
        <v>0</v>
      </c>
      <c r="K24" s="251">
        <f>SUM(I24:J24)*D24</f>
        <v>0</v>
      </c>
      <c r="L24" s="114"/>
      <c r="M24" s="114"/>
      <c r="N24" s="114"/>
      <c r="O24" s="114"/>
      <c r="P24" s="114"/>
    </row>
    <row r="25" spans="1:16" s="84" customFormat="1">
      <c r="A25" s="244"/>
      <c r="B25" s="107">
        <v>2</v>
      </c>
      <c r="C25" s="108" t="s">
        <v>57</v>
      </c>
      <c r="D25" s="108"/>
      <c r="E25" s="108"/>
      <c r="F25" s="108"/>
      <c r="G25" s="108"/>
      <c r="H25" s="108"/>
      <c r="I25" s="108"/>
      <c r="J25" s="108"/>
      <c r="K25" s="108"/>
      <c r="L25" s="114"/>
      <c r="M25" s="114"/>
      <c r="N25" s="114"/>
      <c r="O25" s="114"/>
      <c r="P25" s="114"/>
    </row>
    <row r="26" spans="1:16" s="84" customFormat="1" ht="14.45" customHeight="1">
      <c r="A26" s="245"/>
      <c r="B26" s="124" t="s">
        <v>12</v>
      </c>
      <c r="C26" s="20" t="s">
        <v>226</v>
      </c>
      <c r="D26" s="125">
        <v>580</v>
      </c>
      <c r="E26" s="126" t="s">
        <v>13</v>
      </c>
      <c r="F26" s="22" t="s">
        <v>16</v>
      </c>
      <c r="G26" s="10"/>
      <c r="H26" s="22">
        <f>SUM(F26:G26)*D26</f>
        <v>0</v>
      </c>
      <c r="I26" s="30" t="s">
        <v>16</v>
      </c>
      <c r="J26" s="30">
        <f>TRUNC(G26*(1+$K$3),2)</f>
        <v>0</v>
      </c>
      <c r="K26" s="252">
        <f>SUM(I26:J26)*D26</f>
        <v>0</v>
      </c>
      <c r="L26" s="114"/>
      <c r="M26" s="114"/>
      <c r="N26" s="114"/>
      <c r="O26" s="114"/>
      <c r="P26" s="114"/>
    </row>
    <row r="27" spans="1:16" s="115" customFormat="1" ht="38.25">
      <c r="A27" s="250"/>
      <c r="B27" s="120" t="s">
        <v>28</v>
      </c>
      <c r="C27" s="24" t="s">
        <v>246</v>
      </c>
      <c r="D27" s="121">
        <v>8</v>
      </c>
      <c r="E27" s="122" t="s">
        <v>27</v>
      </c>
      <c r="F27" s="26" t="s">
        <v>16</v>
      </c>
      <c r="G27" s="9"/>
      <c r="H27" s="26">
        <f>SUM(F27:G27)*D27</f>
        <v>0</v>
      </c>
      <c r="I27" s="123" t="s">
        <v>16</v>
      </c>
      <c r="J27" s="123">
        <f>TRUNC(G27*(1+$K$3),2)</f>
        <v>0</v>
      </c>
      <c r="K27" s="251">
        <f>SUM(I27:J27)*D27</f>
        <v>0</v>
      </c>
      <c r="L27" s="114"/>
      <c r="M27" s="114"/>
      <c r="N27" s="114"/>
      <c r="O27" s="114"/>
      <c r="P27" s="114"/>
    </row>
    <row r="28" spans="1:16" s="84" customFormat="1">
      <c r="A28" s="244"/>
      <c r="B28" s="107">
        <v>3</v>
      </c>
      <c r="C28" s="108" t="s">
        <v>93</v>
      </c>
      <c r="D28" s="108"/>
      <c r="E28" s="108"/>
      <c r="F28" s="108"/>
      <c r="G28" s="108"/>
      <c r="H28" s="108"/>
      <c r="I28" s="108"/>
      <c r="J28" s="108"/>
      <c r="K28" s="108"/>
      <c r="L28" s="114"/>
      <c r="M28" s="114"/>
      <c r="N28" s="114"/>
      <c r="O28" s="114"/>
      <c r="P28" s="114"/>
    </row>
    <row r="29" spans="1:16" s="115" customFormat="1">
      <c r="A29" s="245"/>
      <c r="B29" s="124" t="s">
        <v>26</v>
      </c>
      <c r="C29" s="20" t="s">
        <v>639</v>
      </c>
      <c r="D29" s="125">
        <v>24</v>
      </c>
      <c r="E29" s="126" t="s">
        <v>13</v>
      </c>
      <c r="F29" s="10"/>
      <c r="G29" s="10"/>
      <c r="H29" s="22">
        <f>SUM(F29:G29)*D29</f>
        <v>0</v>
      </c>
      <c r="I29" s="30">
        <f>TRUNC(F29*(1+$K$3),2)</f>
        <v>0</v>
      </c>
      <c r="J29" s="30">
        <f>TRUNC(G29*(1+$K$3),2)</f>
        <v>0</v>
      </c>
      <c r="K29" s="252">
        <f>SUM(I29:J29)*D29</f>
        <v>0</v>
      </c>
      <c r="L29" s="114"/>
      <c r="M29" s="114"/>
      <c r="N29" s="114"/>
      <c r="O29" s="114"/>
      <c r="P29" s="114"/>
    </row>
    <row r="30" spans="1:16" s="115" customFormat="1" ht="25.5">
      <c r="A30" s="250"/>
      <c r="B30" s="23" t="s">
        <v>116</v>
      </c>
      <c r="C30" s="24" t="s">
        <v>623</v>
      </c>
      <c r="D30" s="121">
        <v>45</v>
      </c>
      <c r="E30" s="122" t="s">
        <v>18</v>
      </c>
      <c r="F30" s="9"/>
      <c r="G30" s="9"/>
      <c r="H30" s="26">
        <f>SUM(F30:G30)*D30</f>
        <v>0</v>
      </c>
      <c r="I30" s="123">
        <f>TRUNC(F30*(1+$K$3),2)</f>
        <v>0</v>
      </c>
      <c r="J30" s="123">
        <f>TRUNC(G30*(1+$K$3),2)</f>
        <v>0</v>
      </c>
      <c r="K30" s="251">
        <f>SUM(I30:J30)*D30</f>
        <v>0</v>
      </c>
      <c r="L30" s="114"/>
      <c r="M30" s="114"/>
      <c r="N30" s="114"/>
      <c r="O30" s="114"/>
      <c r="P30" s="114"/>
    </row>
    <row r="31" spans="1:16" s="84" customFormat="1">
      <c r="A31" s="244"/>
      <c r="B31" s="107">
        <v>4</v>
      </c>
      <c r="C31" s="108" t="s">
        <v>58</v>
      </c>
      <c r="D31" s="108"/>
      <c r="E31" s="108"/>
      <c r="F31" s="108"/>
      <c r="G31" s="108"/>
      <c r="H31" s="108"/>
      <c r="I31" s="108"/>
      <c r="J31" s="108"/>
      <c r="K31" s="108"/>
      <c r="L31" s="114"/>
      <c r="M31" s="114"/>
      <c r="N31" s="114"/>
      <c r="O31" s="114"/>
      <c r="P31" s="114"/>
    </row>
    <row r="32" spans="1:16" s="115" customFormat="1">
      <c r="A32" s="245"/>
      <c r="B32" s="124" t="s">
        <v>29</v>
      </c>
      <c r="C32" s="20" t="s">
        <v>641</v>
      </c>
      <c r="D32" s="125">
        <v>5</v>
      </c>
      <c r="E32" s="126" t="s">
        <v>13</v>
      </c>
      <c r="F32" s="10"/>
      <c r="G32" s="10"/>
      <c r="H32" s="22">
        <f>SUM(F32:G32)*D32</f>
        <v>0</v>
      </c>
      <c r="I32" s="30">
        <f>TRUNC(F32*(1+$K$3),2)</f>
        <v>0</v>
      </c>
      <c r="J32" s="30">
        <f>TRUNC(G32*(1+$K$3),2)</f>
        <v>0</v>
      </c>
      <c r="K32" s="252">
        <f>SUM(I32:J32)*D32</f>
        <v>0</v>
      </c>
      <c r="L32" s="114"/>
      <c r="M32" s="114"/>
      <c r="N32" s="114"/>
      <c r="O32" s="114"/>
      <c r="P32" s="114"/>
    </row>
    <row r="33" spans="1:16" s="115" customFormat="1">
      <c r="A33" s="250"/>
      <c r="B33" s="120" t="s">
        <v>120</v>
      </c>
      <c r="C33" s="24" t="s">
        <v>640</v>
      </c>
      <c r="D33" s="121">
        <v>30</v>
      </c>
      <c r="E33" s="122" t="s">
        <v>13</v>
      </c>
      <c r="F33" s="9"/>
      <c r="G33" s="9"/>
      <c r="H33" s="26">
        <f>SUM(F33:G33)*D33</f>
        <v>0</v>
      </c>
      <c r="I33" s="123">
        <f>TRUNC(F33*(1+$K$3),2)</f>
        <v>0</v>
      </c>
      <c r="J33" s="123">
        <f>TRUNC(G33*(1+$K$3),2)</f>
        <v>0</v>
      </c>
      <c r="K33" s="251">
        <f>SUM(I33:J33)*D33</f>
        <v>0</v>
      </c>
      <c r="L33" s="114"/>
      <c r="M33" s="114"/>
      <c r="N33" s="114"/>
      <c r="O33" s="114"/>
      <c r="P33" s="114"/>
    </row>
    <row r="34" spans="1:16" s="84" customFormat="1">
      <c r="A34" s="244"/>
      <c r="B34" s="107">
        <v>5</v>
      </c>
      <c r="C34" s="108" t="s">
        <v>71</v>
      </c>
      <c r="D34" s="108"/>
      <c r="E34" s="108"/>
      <c r="F34" s="108"/>
      <c r="G34" s="108"/>
      <c r="H34" s="108"/>
      <c r="I34" s="108"/>
      <c r="J34" s="108"/>
      <c r="K34" s="108"/>
      <c r="L34" s="114"/>
      <c r="M34" s="114"/>
      <c r="N34" s="114"/>
      <c r="O34" s="114"/>
      <c r="P34" s="114"/>
    </row>
    <row r="35" spans="1:16" s="115" customFormat="1">
      <c r="A35" s="245"/>
      <c r="B35" s="124" t="s">
        <v>31</v>
      </c>
      <c r="C35" s="20" t="s">
        <v>642</v>
      </c>
      <c r="D35" s="125">
        <v>10</v>
      </c>
      <c r="E35" s="126" t="s">
        <v>13</v>
      </c>
      <c r="F35" s="10"/>
      <c r="G35" s="10"/>
      <c r="H35" s="22">
        <f>SUM(F35:G35)*D35</f>
        <v>0</v>
      </c>
      <c r="I35" s="30">
        <f t="shared" ref="I35:J37" si="0">TRUNC(F35*(1+$K$3),2)</f>
        <v>0</v>
      </c>
      <c r="J35" s="30">
        <f t="shared" si="0"/>
        <v>0</v>
      </c>
      <c r="K35" s="252">
        <f>SUM(I35:J35)*D35</f>
        <v>0</v>
      </c>
      <c r="L35" s="114"/>
      <c r="M35" s="114"/>
      <c r="N35" s="114"/>
      <c r="O35" s="114"/>
      <c r="P35" s="114"/>
    </row>
    <row r="36" spans="1:16" s="115" customFormat="1" ht="25.5">
      <c r="A36" s="247"/>
      <c r="B36" s="110" t="s">
        <v>121</v>
      </c>
      <c r="C36" s="18" t="s">
        <v>219</v>
      </c>
      <c r="D36" s="112">
        <v>57</v>
      </c>
      <c r="E36" s="119" t="s">
        <v>13</v>
      </c>
      <c r="F36" s="5"/>
      <c r="G36" s="5"/>
      <c r="H36" s="17">
        <f>SUM(F36:G36)*D36</f>
        <v>0</v>
      </c>
      <c r="I36" s="113">
        <f t="shared" si="0"/>
        <v>0</v>
      </c>
      <c r="J36" s="113">
        <f t="shared" si="0"/>
        <v>0</v>
      </c>
      <c r="K36" s="248">
        <f>SUM(I36:J36)*D36</f>
        <v>0</v>
      </c>
      <c r="L36" s="114"/>
      <c r="M36" s="114"/>
      <c r="N36" s="114"/>
      <c r="O36" s="114"/>
      <c r="P36" s="114"/>
    </row>
    <row r="37" spans="1:16" s="115" customFormat="1">
      <c r="A37" s="250"/>
      <c r="B37" s="120" t="s">
        <v>42</v>
      </c>
      <c r="C37" s="24" t="s">
        <v>218</v>
      </c>
      <c r="D37" s="121">
        <v>19</v>
      </c>
      <c r="E37" s="122" t="s">
        <v>13</v>
      </c>
      <c r="F37" s="9"/>
      <c r="G37" s="9"/>
      <c r="H37" s="26">
        <f>SUM(F37:G37)*D37</f>
        <v>0</v>
      </c>
      <c r="I37" s="123">
        <f t="shared" si="0"/>
        <v>0</v>
      </c>
      <c r="J37" s="123">
        <f t="shared" si="0"/>
        <v>0</v>
      </c>
      <c r="K37" s="251">
        <f>SUM(I37:J37)*D37</f>
        <v>0</v>
      </c>
      <c r="L37" s="114"/>
      <c r="M37" s="114"/>
      <c r="N37" s="114"/>
      <c r="O37" s="114"/>
      <c r="P37" s="114"/>
    </row>
    <row r="38" spans="1:16" s="84" customFormat="1">
      <c r="A38" s="244"/>
      <c r="B38" s="107">
        <v>6</v>
      </c>
      <c r="C38" s="108" t="s">
        <v>61</v>
      </c>
      <c r="D38" s="108"/>
      <c r="E38" s="108"/>
      <c r="F38" s="108"/>
      <c r="G38" s="108"/>
      <c r="H38" s="108"/>
      <c r="I38" s="108"/>
      <c r="J38" s="108"/>
      <c r="K38" s="108"/>
      <c r="L38" s="114"/>
      <c r="M38" s="114"/>
      <c r="N38" s="114"/>
      <c r="O38" s="114"/>
      <c r="P38" s="114"/>
    </row>
    <row r="39" spans="1:16" s="84" customFormat="1" ht="25.5">
      <c r="A39" s="245"/>
      <c r="B39" s="127" t="s">
        <v>32</v>
      </c>
      <c r="C39" s="20" t="s">
        <v>643</v>
      </c>
      <c r="D39" s="125">
        <v>1</v>
      </c>
      <c r="E39" s="128" t="s">
        <v>27</v>
      </c>
      <c r="F39" s="10"/>
      <c r="G39" s="10"/>
      <c r="H39" s="22">
        <f>SUM(F39:G39)*D39</f>
        <v>0</v>
      </c>
      <c r="I39" s="30">
        <f t="shared" ref="I39:J42" si="1">TRUNC(F39*(1+$K$3),2)</f>
        <v>0</v>
      </c>
      <c r="J39" s="30">
        <f t="shared" si="1"/>
        <v>0</v>
      </c>
      <c r="K39" s="252">
        <f>SUM(I39:J39)*D39</f>
        <v>0</v>
      </c>
      <c r="L39" s="114"/>
      <c r="M39" s="114"/>
      <c r="N39" s="114"/>
      <c r="O39" s="114"/>
      <c r="P39" s="114"/>
    </row>
    <row r="40" spans="1:16" s="115" customFormat="1" ht="25.5">
      <c r="A40" s="253"/>
      <c r="B40" s="129" t="s">
        <v>33</v>
      </c>
      <c r="C40" s="18" t="s">
        <v>611</v>
      </c>
      <c r="D40" s="112">
        <v>70</v>
      </c>
      <c r="E40" s="130" t="s">
        <v>56</v>
      </c>
      <c r="F40" s="5"/>
      <c r="G40" s="5"/>
      <c r="H40" s="17">
        <f>SUM(F40:G40)*D40</f>
        <v>0</v>
      </c>
      <c r="I40" s="113">
        <f t="shared" si="1"/>
        <v>0</v>
      </c>
      <c r="J40" s="113">
        <f t="shared" si="1"/>
        <v>0</v>
      </c>
      <c r="K40" s="248">
        <f>SUM(I40:J40)*D40</f>
        <v>0</v>
      </c>
      <c r="L40" s="114"/>
      <c r="M40" s="114"/>
      <c r="N40" s="114"/>
      <c r="O40" s="114"/>
      <c r="P40" s="114"/>
    </row>
    <row r="41" spans="1:16" s="115" customFormat="1" ht="25.5">
      <c r="A41" s="253"/>
      <c r="B41" s="129" t="s">
        <v>136</v>
      </c>
      <c r="C41" s="18" t="s">
        <v>612</v>
      </c>
      <c r="D41" s="112">
        <v>44</v>
      </c>
      <c r="E41" s="130" t="s">
        <v>56</v>
      </c>
      <c r="F41" s="5"/>
      <c r="G41" s="5"/>
      <c r="H41" s="17">
        <f>SUM(F41:G41)*D41</f>
        <v>0</v>
      </c>
      <c r="I41" s="113">
        <f t="shared" si="1"/>
        <v>0</v>
      </c>
      <c r="J41" s="113">
        <f t="shared" si="1"/>
        <v>0</v>
      </c>
      <c r="K41" s="248">
        <f>SUM(I41:J41)*D41</f>
        <v>0</v>
      </c>
      <c r="L41" s="114"/>
      <c r="M41" s="114"/>
      <c r="N41" s="114"/>
      <c r="O41" s="114"/>
      <c r="P41" s="114"/>
    </row>
    <row r="42" spans="1:16" s="115" customFormat="1">
      <c r="A42" s="250"/>
      <c r="B42" s="131" t="s">
        <v>227</v>
      </c>
      <c r="C42" s="132" t="s">
        <v>217</v>
      </c>
      <c r="D42" s="121">
        <v>13</v>
      </c>
      <c r="E42" s="122" t="s">
        <v>18</v>
      </c>
      <c r="F42" s="9"/>
      <c r="G42" s="9"/>
      <c r="H42" s="26">
        <f>SUM(F42:G42)*D42</f>
        <v>0</v>
      </c>
      <c r="I42" s="123">
        <f t="shared" si="1"/>
        <v>0</v>
      </c>
      <c r="J42" s="123">
        <f t="shared" si="1"/>
        <v>0</v>
      </c>
      <c r="K42" s="251">
        <f>SUM(I42:J42)*D42</f>
        <v>0</v>
      </c>
      <c r="L42" s="114"/>
      <c r="M42" s="114"/>
      <c r="N42" s="114"/>
      <c r="O42" s="114"/>
      <c r="P42" s="114"/>
    </row>
    <row r="43" spans="1:16" s="84" customFormat="1">
      <c r="A43" s="244"/>
      <c r="B43" s="107">
        <v>7</v>
      </c>
      <c r="C43" s="108" t="s">
        <v>60</v>
      </c>
      <c r="D43" s="108"/>
      <c r="E43" s="108"/>
      <c r="F43" s="108"/>
      <c r="G43" s="108"/>
      <c r="H43" s="108"/>
      <c r="I43" s="108"/>
      <c r="J43" s="108"/>
      <c r="K43" s="108"/>
      <c r="L43" s="114"/>
      <c r="M43" s="114"/>
      <c r="N43" s="114"/>
      <c r="O43" s="114"/>
      <c r="P43" s="114"/>
    </row>
    <row r="44" spans="1:16" s="133" customFormat="1" ht="25.5">
      <c r="A44" s="254"/>
      <c r="B44" s="286" t="s">
        <v>34</v>
      </c>
      <c r="C44" s="20" t="s">
        <v>624</v>
      </c>
      <c r="D44" s="125">
        <v>7</v>
      </c>
      <c r="E44" s="126" t="s">
        <v>13</v>
      </c>
      <c r="F44" s="10"/>
      <c r="G44" s="10"/>
      <c r="H44" s="22">
        <f>SUM(F44:G44)*D44</f>
        <v>0</v>
      </c>
      <c r="I44" s="30">
        <f>TRUNC(F44*(1+$K$3),2)</f>
        <v>0</v>
      </c>
      <c r="J44" s="30">
        <f>TRUNC(G44*(1+$K$3),2)</f>
        <v>0</v>
      </c>
      <c r="K44" s="252">
        <f>SUM(I44:J44)*D44</f>
        <v>0</v>
      </c>
      <c r="L44" s="114"/>
      <c r="M44" s="114"/>
      <c r="N44" s="114"/>
      <c r="O44" s="114"/>
      <c r="P44" s="114"/>
    </row>
    <row r="45" spans="1:16" s="115" customFormat="1">
      <c r="A45" s="250"/>
      <c r="B45" s="23" t="s">
        <v>138</v>
      </c>
      <c r="C45" s="24" t="s">
        <v>220</v>
      </c>
      <c r="D45" s="121">
        <v>509</v>
      </c>
      <c r="E45" s="25" t="s">
        <v>13</v>
      </c>
      <c r="F45" s="9"/>
      <c r="G45" s="9"/>
      <c r="H45" s="26">
        <f>SUM(F45:G45)*D45</f>
        <v>0</v>
      </c>
      <c r="I45" s="123">
        <f>TRUNC(F45*(1+$K$3),2)</f>
        <v>0</v>
      </c>
      <c r="J45" s="123">
        <f>TRUNC(G45*(1+$K$3),2)</f>
        <v>0</v>
      </c>
      <c r="K45" s="251">
        <f>SUM(I45:J45)*D45</f>
        <v>0</v>
      </c>
      <c r="L45" s="114"/>
      <c r="M45" s="114"/>
      <c r="N45" s="114"/>
      <c r="O45" s="114"/>
      <c r="P45" s="114"/>
    </row>
    <row r="46" spans="1:16" s="84" customFormat="1">
      <c r="A46" s="244"/>
      <c r="B46" s="107">
        <v>8</v>
      </c>
      <c r="C46" s="108" t="s">
        <v>62</v>
      </c>
      <c r="D46" s="108"/>
      <c r="E46" s="108"/>
      <c r="F46" s="108"/>
      <c r="G46" s="108"/>
      <c r="H46" s="108"/>
      <c r="I46" s="108"/>
      <c r="J46" s="108"/>
      <c r="K46" s="108"/>
      <c r="L46" s="114"/>
      <c r="M46" s="114"/>
      <c r="N46" s="114"/>
      <c r="O46" s="114"/>
      <c r="P46" s="114"/>
    </row>
    <row r="47" spans="1:16" s="115" customFormat="1" ht="25.5">
      <c r="A47" s="245"/>
      <c r="B47" s="124" t="s">
        <v>35</v>
      </c>
      <c r="C47" s="20" t="s">
        <v>182</v>
      </c>
      <c r="D47" s="125">
        <v>1473</v>
      </c>
      <c r="E47" s="126" t="s">
        <v>13</v>
      </c>
      <c r="F47" s="10"/>
      <c r="G47" s="10"/>
      <c r="H47" s="22">
        <f t="shared" ref="H47:H52" si="2">SUM(F47:G47)*D47</f>
        <v>0</v>
      </c>
      <c r="I47" s="30">
        <f t="shared" ref="I47:J52" si="3">TRUNC(F47*(1+$K$3),2)</f>
        <v>0</v>
      </c>
      <c r="J47" s="30">
        <f t="shared" si="3"/>
        <v>0</v>
      </c>
      <c r="K47" s="252">
        <f t="shared" ref="K47:K52" si="4">SUM(I47:J47)*D47</f>
        <v>0</v>
      </c>
      <c r="L47" s="114"/>
      <c r="M47" s="114"/>
      <c r="N47" s="114"/>
      <c r="O47" s="114"/>
      <c r="P47" s="114"/>
    </row>
    <row r="48" spans="1:16" s="115" customFormat="1">
      <c r="A48" s="247"/>
      <c r="B48" s="110" t="s">
        <v>117</v>
      </c>
      <c r="C48" s="18" t="s">
        <v>181</v>
      </c>
      <c r="D48" s="112">
        <v>19</v>
      </c>
      <c r="E48" s="119" t="s">
        <v>13</v>
      </c>
      <c r="F48" s="5"/>
      <c r="G48" s="5"/>
      <c r="H48" s="17">
        <f t="shared" si="2"/>
        <v>0</v>
      </c>
      <c r="I48" s="113">
        <f t="shared" si="3"/>
        <v>0</v>
      </c>
      <c r="J48" s="113">
        <f t="shared" si="3"/>
        <v>0</v>
      </c>
      <c r="K48" s="248">
        <f t="shared" si="4"/>
        <v>0</v>
      </c>
      <c r="L48" s="114"/>
      <c r="M48" s="114"/>
      <c r="N48" s="114"/>
      <c r="O48" s="114"/>
      <c r="P48" s="114"/>
    </row>
    <row r="49" spans="1:16" s="115" customFormat="1">
      <c r="A49" s="247"/>
      <c r="B49" s="110" t="s">
        <v>36</v>
      </c>
      <c r="C49" s="18" t="s">
        <v>180</v>
      </c>
      <c r="D49" s="112">
        <v>57</v>
      </c>
      <c r="E49" s="119" t="s">
        <v>13</v>
      </c>
      <c r="F49" s="5"/>
      <c r="G49" s="5"/>
      <c r="H49" s="17">
        <f t="shared" si="2"/>
        <v>0</v>
      </c>
      <c r="I49" s="113">
        <f t="shared" si="3"/>
        <v>0</v>
      </c>
      <c r="J49" s="113">
        <f t="shared" si="3"/>
        <v>0</v>
      </c>
      <c r="K49" s="248">
        <f t="shared" si="4"/>
        <v>0</v>
      </c>
      <c r="L49" s="114"/>
      <c r="M49" s="114"/>
      <c r="N49" s="114"/>
      <c r="O49" s="114"/>
      <c r="P49" s="114"/>
    </row>
    <row r="50" spans="1:16" s="115" customFormat="1">
      <c r="A50" s="247"/>
      <c r="B50" s="110" t="s">
        <v>37</v>
      </c>
      <c r="C50" s="18" t="s">
        <v>242</v>
      </c>
      <c r="D50" s="112">
        <v>76</v>
      </c>
      <c r="E50" s="119" t="s">
        <v>13</v>
      </c>
      <c r="F50" s="5"/>
      <c r="G50" s="5"/>
      <c r="H50" s="17">
        <f t="shared" si="2"/>
        <v>0</v>
      </c>
      <c r="I50" s="113">
        <f t="shared" si="3"/>
        <v>0</v>
      </c>
      <c r="J50" s="113">
        <f t="shared" si="3"/>
        <v>0</v>
      </c>
      <c r="K50" s="248">
        <f t="shared" si="4"/>
        <v>0</v>
      </c>
      <c r="L50" s="114"/>
      <c r="M50" s="114"/>
      <c r="N50" s="114"/>
      <c r="O50" s="114"/>
      <c r="P50" s="114"/>
    </row>
    <row r="51" spans="1:16" s="115" customFormat="1" ht="25.5">
      <c r="A51" s="247"/>
      <c r="B51" s="110" t="s">
        <v>38</v>
      </c>
      <c r="C51" s="18" t="s">
        <v>200</v>
      </c>
      <c r="D51" s="112">
        <v>19</v>
      </c>
      <c r="E51" s="119" t="s">
        <v>13</v>
      </c>
      <c r="F51" s="5"/>
      <c r="G51" s="5"/>
      <c r="H51" s="17">
        <f t="shared" si="2"/>
        <v>0</v>
      </c>
      <c r="I51" s="113">
        <f t="shared" si="3"/>
        <v>0</v>
      </c>
      <c r="J51" s="113">
        <f t="shared" si="3"/>
        <v>0</v>
      </c>
      <c r="K51" s="248">
        <f t="shared" si="4"/>
        <v>0</v>
      </c>
      <c r="L51" s="114"/>
      <c r="M51" s="114"/>
      <c r="N51" s="114"/>
      <c r="O51" s="114"/>
      <c r="P51" s="114"/>
    </row>
    <row r="52" spans="1:16" s="115" customFormat="1">
      <c r="A52" s="250"/>
      <c r="B52" s="120" t="s">
        <v>579</v>
      </c>
      <c r="C52" s="24" t="s">
        <v>119</v>
      </c>
      <c r="D52" s="121">
        <v>60</v>
      </c>
      <c r="E52" s="122" t="s">
        <v>13</v>
      </c>
      <c r="F52" s="9"/>
      <c r="G52" s="9"/>
      <c r="H52" s="26">
        <f t="shared" si="2"/>
        <v>0</v>
      </c>
      <c r="I52" s="123">
        <f t="shared" si="3"/>
        <v>0</v>
      </c>
      <c r="J52" s="123">
        <f t="shared" si="3"/>
        <v>0</v>
      </c>
      <c r="K52" s="251">
        <f t="shared" si="4"/>
        <v>0</v>
      </c>
      <c r="L52" s="114"/>
      <c r="M52" s="114"/>
      <c r="N52" s="114"/>
      <c r="O52" s="114"/>
      <c r="P52" s="114"/>
    </row>
    <row r="53" spans="1:16" s="84" customFormat="1">
      <c r="A53" s="244"/>
      <c r="B53" s="107">
        <v>9</v>
      </c>
      <c r="C53" s="108" t="s">
        <v>63</v>
      </c>
      <c r="D53" s="108"/>
      <c r="E53" s="108"/>
      <c r="F53" s="108"/>
      <c r="G53" s="108"/>
      <c r="H53" s="108"/>
      <c r="I53" s="108"/>
      <c r="J53" s="108"/>
      <c r="K53" s="108"/>
      <c r="L53" s="114"/>
      <c r="M53" s="114"/>
      <c r="N53" s="114"/>
      <c r="O53" s="114"/>
      <c r="P53" s="114"/>
    </row>
    <row r="54" spans="1:16" s="115" customFormat="1" ht="25.5">
      <c r="A54" s="245"/>
      <c r="B54" s="124" t="s">
        <v>141</v>
      </c>
      <c r="C54" s="20" t="s">
        <v>628</v>
      </c>
      <c r="D54" s="134"/>
      <c r="E54" s="134"/>
      <c r="F54" s="134"/>
      <c r="G54" s="134"/>
      <c r="H54" s="134"/>
      <c r="I54" s="134"/>
      <c r="J54" s="134"/>
      <c r="K54" s="255"/>
      <c r="L54" s="114"/>
      <c r="M54" s="114"/>
      <c r="N54" s="114"/>
      <c r="O54" s="114"/>
      <c r="P54" s="114"/>
    </row>
    <row r="55" spans="1:16" s="115" customFormat="1">
      <c r="A55" s="247"/>
      <c r="B55" s="110" t="s">
        <v>147</v>
      </c>
      <c r="C55" s="18" t="s">
        <v>103</v>
      </c>
      <c r="D55" s="112">
        <v>48</v>
      </c>
      <c r="E55" s="119" t="s">
        <v>13</v>
      </c>
      <c r="F55" s="5"/>
      <c r="G55" s="5"/>
      <c r="H55" s="17">
        <f t="shared" ref="H55:H65" si="5">SUM(F55:G55)*D55</f>
        <v>0</v>
      </c>
      <c r="I55" s="113">
        <f t="shared" ref="I55:I65" si="6">TRUNC(F55*(1+$K$3),2)</f>
        <v>0</v>
      </c>
      <c r="J55" s="113">
        <f t="shared" ref="J55:J65" si="7">TRUNC(G55*(1+$K$3),2)</f>
        <v>0</v>
      </c>
      <c r="K55" s="248">
        <f t="shared" ref="K55:K65" si="8">SUM(I55:J55)*D55</f>
        <v>0</v>
      </c>
      <c r="L55" s="114"/>
      <c r="M55" s="114"/>
      <c r="N55" s="114"/>
      <c r="O55" s="114"/>
      <c r="P55" s="114"/>
    </row>
    <row r="56" spans="1:16" s="115" customFormat="1">
      <c r="A56" s="247"/>
      <c r="B56" s="110" t="s">
        <v>148</v>
      </c>
      <c r="C56" s="18" t="s">
        <v>243</v>
      </c>
      <c r="D56" s="112">
        <v>1</v>
      </c>
      <c r="E56" s="119" t="s">
        <v>56</v>
      </c>
      <c r="F56" s="5"/>
      <c r="G56" s="5"/>
      <c r="H56" s="17">
        <f t="shared" si="5"/>
        <v>0</v>
      </c>
      <c r="I56" s="113">
        <f t="shared" si="6"/>
        <v>0</v>
      </c>
      <c r="J56" s="113">
        <f t="shared" si="7"/>
        <v>0</v>
      </c>
      <c r="K56" s="248">
        <f t="shared" si="8"/>
        <v>0</v>
      </c>
      <c r="L56" s="114"/>
      <c r="M56" s="114"/>
      <c r="N56" s="114"/>
      <c r="O56" s="114"/>
      <c r="P56" s="114"/>
    </row>
    <row r="57" spans="1:16" s="115" customFormat="1">
      <c r="A57" s="247"/>
      <c r="B57" s="110" t="s">
        <v>149</v>
      </c>
      <c r="C57" s="18" t="s">
        <v>244</v>
      </c>
      <c r="D57" s="112">
        <v>2</v>
      </c>
      <c r="E57" s="119" t="s">
        <v>56</v>
      </c>
      <c r="F57" s="5"/>
      <c r="G57" s="5"/>
      <c r="H57" s="17">
        <f t="shared" si="5"/>
        <v>0</v>
      </c>
      <c r="I57" s="113">
        <f t="shared" si="6"/>
        <v>0</v>
      </c>
      <c r="J57" s="113">
        <f t="shared" si="7"/>
        <v>0</v>
      </c>
      <c r="K57" s="248">
        <f t="shared" si="8"/>
        <v>0</v>
      </c>
      <c r="L57" s="114"/>
      <c r="M57" s="114"/>
      <c r="N57" s="114"/>
      <c r="O57" s="114"/>
      <c r="P57" s="114"/>
    </row>
    <row r="58" spans="1:16" s="115" customFormat="1">
      <c r="A58" s="247"/>
      <c r="B58" s="110" t="s">
        <v>150</v>
      </c>
      <c r="C58" s="18" t="s">
        <v>98</v>
      </c>
      <c r="D58" s="112">
        <v>12</v>
      </c>
      <c r="E58" s="119" t="s">
        <v>13</v>
      </c>
      <c r="F58" s="5"/>
      <c r="G58" s="5"/>
      <c r="H58" s="17">
        <f t="shared" si="5"/>
        <v>0</v>
      </c>
      <c r="I58" s="113">
        <f t="shared" si="6"/>
        <v>0</v>
      </c>
      <c r="J58" s="113">
        <f t="shared" si="7"/>
        <v>0</v>
      </c>
      <c r="K58" s="248">
        <f t="shared" si="8"/>
        <v>0</v>
      </c>
      <c r="L58" s="114"/>
      <c r="M58" s="114"/>
      <c r="N58" s="114"/>
      <c r="O58" s="114"/>
      <c r="P58" s="114"/>
    </row>
    <row r="59" spans="1:16" s="115" customFormat="1">
      <c r="A59" s="247"/>
      <c r="B59" s="110" t="s">
        <v>151</v>
      </c>
      <c r="C59" s="18" t="s">
        <v>99</v>
      </c>
      <c r="D59" s="112">
        <v>18</v>
      </c>
      <c r="E59" s="119" t="s">
        <v>13</v>
      </c>
      <c r="F59" s="5"/>
      <c r="G59" s="5"/>
      <c r="H59" s="17">
        <f t="shared" si="5"/>
        <v>0</v>
      </c>
      <c r="I59" s="113">
        <f t="shared" si="6"/>
        <v>0</v>
      </c>
      <c r="J59" s="113">
        <f t="shared" si="7"/>
        <v>0</v>
      </c>
      <c r="K59" s="248">
        <f t="shared" si="8"/>
        <v>0</v>
      </c>
      <c r="L59" s="114"/>
      <c r="M59" s="114"/>
      <c r="N59" s="114"/>
      <c r="O59" s="114"/>
      <c r="P59" s="114"/>
    </row>
    <row r="60" spans="1:16" s="115" customFormat="1" ht="25.5">
      <c r="A60" s="247"/>
      <c r="B60" s="110" t="s">
        <v>152</v>
      </c>
      <c r="C60" s="18" t="s">
        <v>616</v>
      </c>
      <c r="D60" s="112">
        <v>9</v>
      </c>
      <c r="E60" s="119" t="s">
        <v>13</v>
      </c>
      <c r="F60" s="5"/>
      <c r="G60" s="5"/>
      <c r="H60" s="17">
        <f t="shared" si="5"/>
        <v>0</v>
      </c>
      <c r="I60" s="113">
        <f t="shared" si="6"/>
        <v>0</v>
      </c>
      <c r="J60" s="113">
        <f t="shared" si="7"/>
        <v>0</v>
      </c>
      <c r="K60" s="248">
        <f t="shared" si="8"/>
        <v>0</v>
      </c>
      <c r="L60" s="114"/>
      <c r="M60" s="114"/>
      <c r="N60" s="114"/>
      <c r="O60" s="114"/>
      <c r="P60" s="114"/>
    </row>
    <row r="61" spans="1:16" s="115" customFormat="1" ht="25.5">
      <c r="A61" s="247"/>
      <c r="B61" s="110" t="s">
        <v>198</v>
      </c>
      <c r="C61" s="18" t="s">
        <v>615</v>
      </c>
      <c r="D61" s="112">
        <v>2</v>
      </c>
      <c r="E61" s="119" t="s">
        <v>13</v>
      </c>
      <c r="F61" s="5"/>
      <c r="G61" s="5"/>
      <c r="H61" s="17">
        <f t="shared" si="5"/>
        <v>0</v>
      </c>
      <c r="I61" s="113">
        <f t="shared" si="6"/>
        <v>0</v>
      </c>
      <c r="J61" s="113">
        <f t="shared" si="7"/>
        <v>0</v>
      </c>
      <c r="K61" s="248">
        <f t="shared" si="8"/>
        <v>0</v>
      </c>
      <c r="L61" s="114"/>
      <c r="M61" s="114"/>
      <c r="N61" s="114"/>
      <c r="O61" s="114"/>
      <c r="P61" s="114"/>
    </row>
    <row r="62" spans="1:16" s="115" customFormat="1">
      <c r="A62" s="247"/>
      <c r="B62" s="110" t="s">
        <v>613</v>
      </c>
      <c r="C62" s="18" t="s">
        <v>614</v>
      </c>
      <c r="D62" s="112">
        <v>3</v>
      </c>
      <c r="E62" s="119" t="s">
        <v>56</v>
      </c>
      <c r="F62" s="5"/>
      <c r="G62" s="5"/>
      <c r="H62" s="17">
        <f t="shared" si="5"/>
        <v>0</v>
      </c>
      <c r="I62" s="113">
        <f t="shared" si="6"/>
        <v>0</v>
      </c>
      <c r="J62" s="113">
        <f t="shared" si="7"/>
        <v>0</v>
      </c>
      <c r="K62" s="248">
        <f t="shared" si="8"/>
        <v>0</v>
      </c>
      <c r="L62" s="114"/>
      <c r="M62" s="114"/>
      <c r="N62" s="114"/>
      <c r="O62" s="114"/>
      <c r="P62" s="114"/>
    </row>
    <row r="63" spans="1:16" s="115" customFormat="1" ht="25.5">
      <c r="A63" s="247"/>
      <c r="B63" s="110" t="s">
        <v>619</v>
      </c>
      <c r="C63" s="18" t="s">
        <v>621</v>
      </c>
      <c r="D63" s="112">
        <v>9</v>
      </c>
      <c r="E63" s="119" t="s">
        <v>13</v>
      </c>
      <c r="F63" s="5"/>
      <c r="G63" s="5"/>
      <c r="H63" s="17">
        <f t="shared" si="5"/>
        <v>0</v>
      </c>
      <c r="I63" s="113">
        <f t="shared" si="6"/>
        <v>0</v>
      </c>
      <c r="J63" s="113">
        <f t="shared" si="7"/>
        <v>0</v>
      </c>
      <c r="K63" s="248">
        <f t="shared" si="8"/>
        <v>0</v>
      </c>
      <c r="L63" s="114"/>
      <c r="M63" s="114"/>
      <c r="N63" s="114"/>
      <c r="O63" s="114"/>
      <c r="P63" s="114"/>
    </row>
    <row r="64" spans="1:16" s="115" customFormat="1">
      <c r="A64" s="247"/>
      <c r="B64" s="110" t="s">
        <v>620</v>
      </c>
      <c r="C64" s="18" t="s">
        <v>644</v>
      </c>
      <c r="D64" s="112">
        <v>1</v>
      </c>
      <c r="E64" s="119" t="s">
        <v>56</v>
      </c>
      <c r="F64" s="5"/>
      <c r="G64" s="5"/>
      <c r="H64" s="17">
        <f t="shared" si="5"/>
        <v>0</v>
      </c>
      <c r="I64" s="113">
        <f t="shared" si="6"/>
        <v>0</v>
      </c>
      <c r="J64" s="113">
        <f t="shared" si="7"/>
        <v>0</v>
      </c>
      <c r="K64" s="248">
        <f t="shared" si="8"/>
        <v>0</v>
      </c>
      <c r="L64" s="114"/>
      <c r="M64" s="114"/>
      <c r="N64" s="114"/>
      <c r="O64" s="114"/>
      <c r="P64" s="114"/>
    </row>
    <row r="65" spans="1:16" s="115" customFormat="1" ht="51">
      <c r="A65" s="247"/>
      <c r="B65" s="110" t="s">
        <v>142</v>
      </c>
      <c r="C65" s="18" t="s">
        <v>199</v>
      </c>
      <c r="D65" s="112">
        <v>2</v>
      </c>
      <c r="E65" s="119" t="s">
        <v>13</v>
      </c>
      <c r="F65" s="5"/>
      <c r="G65" s="5"/>
      <c r="H65" s="17">
        <f t="shared" si="5"/>
        <v>0</v>
      </c>
      <c r="I65" s="113">
        <f t="shared" si="6"/>
        <v>0</v>
      </c>
      <c r="J65" s="113">
        <f t="shared" si="7"/>
        <v>0</v>
      </c>
      <c r="K65" s="248">
        <f t="shared" si="8"/>
        <v>0</v>
      </c>
      <c r="L65" s="114"/>
      <c r="M65" s="114"/>
      <c r="N65" s="114"/>
      <c r="O65" s="114"/>
      <c r="P65" s="114"/>
    </row>
    <row r="66" spans="1:16" s="115" customFormat="1">
      <c r="A66" s="247"/>
      <c r="B66" s="110" t="s">
        <v>216</v>
      </c>
      <c r="C66" s="18" t="s">
        <v>228</v>
      </c>
      <c r="D66" s="135"/>
      <c r="E66" s="135"/>
      <c r="F66" s="135"/>
      <c r="G66" s="135"/>
      <c r="H66" s="135"/>
      <c r="I66" s="135"/>
      <c r="J66" s="135"/>
      <c r="K66" s="256"/>
      <c r="L66" s="114"/>
      <c r="M66" s="114"/>
      <c r="N66" s="114"/>
      <c r="O66" s="114"/>
      <c r="P66" s="114"/>
    </row>
    <row r="67" spans="1:16" s="115" customFormat="1" ht="25.5">
      <c r="A67" s="247"/>
      <c r="B67" s="110" t="s">
        <v>235</v>
      </c>
      <c r="C67" s="18" t="s">
        <v>229</v>
      </c>
      <c r="D67" s="112">
        <v>7</v>
      </c>
      <c r="E67" s="119" t="s">
        <v>13</v>
      </c>
      <c r="F67" s="5"/>
      <c r="G67" s="5"/>
      <c r="H67" s="17">
        <f>SUM(F67:G67)*D67</f>
        <v>0</v>
      </c>
      <c r="I67" s="113">
        <f t="shared" ref="I67:J69" si="9">TRUNC(F67*(1+$K$3),2)</f>
        <v>0</v>
      </c>
      <c r="J67" s="113">
        <f t="shared" si="9"/>
        <v>0</v>
      </c>
      <c r="K67" s="248">
        <f>SUM(I67:J67)*D67</f>
        <v>0</v>
      </c>
      <c r="L67" s="114"/>
      <c r="M67" s="114"/>
      <c r="N67" s="114"/>
      <c r="O67" s="114"/>
      <c r="P67" s="114"/>
    </row>
    <row r="68" spans="1:16" s="115" customFormat="1">
      <c r="A68" s="247"/>
      <c r="B68" s="110" t="s">
        <v>236</v>
      </c>
      <c r="C68" s="18" t="s">
        <v>86</v>
      </c>
      <c r="D68" s="112">
        <v>7</v>
      </c>
      <c r="E68" s="119" t="s">
        <v>13</v>
      </c>
      <c r="F68" s="5"/>
      <c r="G68" s="5"/>
      <c r="H68" s="17">
        <f>SUM(F68:G68)*D68</f>
        <v>0</v>
      </c>
      <c r="I68" s="113">
        <f t="shared" si="9"/>
        <v>0</v>
      </c>
      <c r="J68" s="113">
        <f t="shared" si="9"/>
        <v>0</v>
      </c>
      <c r="K68" s="248">
        <f>SUM(I68:J68)*D68</f>
        <v>0</v>
      </c>
      <c r="L68" s="114"/>
      <c r="M68" s="114"/>
      <c r="N68" s="114"/>
      <c r="O68" s="114"/>
      <c r="P68" s="114"/>
    </row>
    <row r="69" spans="1:16" s="115" customFormat="1" ht="38.25">
      <c r="A69" s="247"/>
      <c r="B69" s="110" t="s">
        <v>237</v>
      </c>
      <c r="C69" s="18" t="s">
        <v>629</v>
      </c>
      <c r="D69" s="112">
        <v>7</v>
      </c>
      <c r="E69" s="119" t="s">
        <v>13</v>
      </c>
      <c r="F69" s="5"/>
      <c r="G69" s="5"/>
      <c r="H69" s="17">
        <f>SUM(F69:G69)*D69</f>
        <v>0</v>
      </c>
      <c r="I69" s="113">
        <f t="shared" si="9"/>
        <v>0</v>
      </c>
      <c r="J69" s="113">
        <f t="shared" si="9"/>
        <v>0</v>
      </c>
      <c r="K69" s="248">
        <f>SUM(I69:J69)*D69</f>
        <v>0</v>
      </c>
      <c r="L69" s="114"/>
      <c r="M69" s="114"/>
      <c r="N69" s="114"/>
      <c r="O69" s="114"/>
      <c r="P69" s="114"/>
    </row>
    <row r="70" spans="1:16" s="115" customFormat="1">
      <c r="A70" s="247"/>
      <c r="B70" s="110" t="s">
        <v>238</v>
      </c>
      <c r="C70" s="18" t="s">
        <v>230</v>
      </c>
      <c r="D70" s="135"/>
      <c r="E70" s="135"/>
      <c r="F70" s="135"/>
      <c r="G70" s="135"/>
      <c r="H70" s="135"/>
      <c r="I70" s="135"/>
      <c r="J70" s="135"/>
      <c r="K70" s="256"/>
      <c r="L70" s="114"/>
      <c r="M70" s="114"/>
      <c r="N70" s="114"/>
      <c r="O70" s="114"/>
      <c r="P70" s="114"/>
    </row>
    <row r="71" spans="1:16" s="115" customFormat="1">
      <c r="A71" s="247"/>
      <c r="B71" s="110" t="s">
        <v>239</v>
      </c>
      <c r="C71" s="18" t="s">
        <v>231</v>
      </c>
      <c r="D71" s="112">
        <v>15</v>
      </c>
      <c r="E71" s="119" t="s">
        <v>13</v>
      </c>
      <c r="F71" s="5"/>
      <c r="G71" s="5"/>
      <c r="H71" s="17">
        <f>SUM(F71:G71)*D71</f>
        <v>0</v>
      </c>
      <c r="I71" s="113">
        <f t="shared" ref="I71:J73" si="10">TRUNC(F71*(1+$K$3),2)</f>
        <v>0</v>
      </c>
      <c r="J71" s="113">
        <f t="shared" si="10"/>
        <v>0</v>
      </c>
      <c r="K71" s="248">
        <f>SUM(I71:J71)*D71</f>
        <v>0</v>
      </c>
      <c r="L71" s="114"/>
      <c r="M71" s="114"/>
      <c r="N71" s="114"/>
      <c r="O71" s="114"/>
      <c r="P71" s="114"/>
    </row>
    <row r="72" spans="1:16" s="115" customFormat="1">
      <c r="A72" s="247"/>
      <c r="B72" s="110" t="s">
        <v>240</v>
      </c>
      <c r="C72" s="18" t="s">
        <v>232</v>
      </c>
      <c r="D72" s="112">
        <v>15</v>
      </c>
      <c r="E72" s="119" t="s">
        <v>13</v>
      </c>
      <c r="F72" s="5"/>
      <c r="G72" s="5"/>
      <c r="H72" s="17">
        <f>SUM(F72:G72)*D72</f>
        <v>0</v>
      </c>
      <c r="I72" s="113">
        <f t="shared" si="10"/>
        <v>0</v>
      </c>
      <c r="J72" s="113">
        <f t="shared" si="10"/>
        <v>0</v>
      </c>
      <c r="K72" s="248">
        <f>SUM(I72:J72)*D72</f>
        <v>0</v>
      </c>
      <c r="L72" s="114"/>
      <c r="M72" s="114"/>
      <c r="N72" s="114"/>
      <c r="O72" s="114"/>
      <c r="P72" s="114"/>
    </row>
    <row r="73" spans="1:16" s="115" customFormat="1" ht="25.5">
      <c r="A73" s="250"/>
      <c r="B73" s="120" t="s">
        <v>241</v>
      </c>
      <c r="C73" s="24" t="s">
        <v>621</v>
      </c>
      <c r="D73" s="121">
        <v>15</v>
      </c>
      <c r="E73" s="122" t="s">
        <v>13</v>
      </c>
      <c r="F73" s="9"/>
      <c r="G73" s="9"/>
      <c r="H73" s="26">
        <f>SUM(F73:G73)*D73</f>
        <v>0</v>
      </c>
      <c r="I73" s="123">
        <f t="shared" si="10"/>
        <v>0</v>
      </c>
      <c r="J73" s="123">
        <f t="shared" si="10"/>
        <v>0</v>
      </c>
      <c r="K73" s="251">
        <f>SUM(I73:J73)*D73</f>
        <v>0</v>
      </c>
      <c r="L73" s="114"/>
      <c r="M73" s="114"/>
      <c r="N73" s="114"/>
      <c r="O73" s="114"/>
      <c r="P73" s="114"/>
    </row>
    <row r="74" spans="1:16" s="84" customFormat="1">
      <c r="A74" s="244"/>
      <c r="B74" s="107">
        <v>10</v>
      </c>
      <c r="C74" s="108" t="s">
        <v>65</v>
      </c>
      <c r="D74" s="108"/>
      <c r="E74" s="108"/>
      <c r="F74" s="108"/>
      <c r="G74" s="108"/>
      <c r="H74" s="108"/>
      <c r="I74" s="108"/>
      <c r="J74" s="108"/>
      <c r="K74" s="108"/>
      <c r="L74" s="114"/>
      <c r="M74" s="114"/>
      <c r="N74" s="114"/>
      <c r="O74" s="114"/>
      <c r="P74" s="114"/>
    </row>
    <row r="75" spans="1:16" s="115" customFormat="1">
      <c r="A75" s="245"/>
      <c r="B75" s="124" t="s">
        <v>105</v>
      </c>
      <c r="C75" s="20" t="s">
        <v>66</v>
      </c>
      <c r="D75" s="134"/>
      <c r="E75" s="134"/>
      <c r="F75" s="134"/>
      <c r="G75" s="134"/>
      <c r="H75" s="134"/>
      <c r="I75" s="134"/>
      <c r="J75" s="134"/>
      <c r="K75" s="255"/>
      <c r="L75" s="114"/>
      <c r="M75" s="114"/>
      <c r="N75" s="114"/>
      <c r="O75" s="114"/>
      <c r="P75" s="114"/>
    </row>
    <row r="76" spans="1:16" s="115" customFormat="1">
      <c r="A76" s="247"/>
      <c r="B76" s="110" t="s">
        <v>106</v>
      </c>
      <c r="C76" s="18" t="s">
        <v>201</v>
      </c>
      <c r="D76" s="112">
        <v>4</v>
      </c>
      <c r="E76" s="119" t="s">
        <v>56</v>
      </c>
      <c r="F76" s="5"/>
      <c r="G76" s="5"/>
      <c r="H76" s="17">
        <f t="shared" ref="H76:H81" si="11">SUM(F76:G76)*D76</f>
        <v>0</v>
      </c>
      <c r="I76" s="113">
        <f t="shared" ref="I76:J81" si="12">TRUNC(F76*(1+$K$3),2)</f>
        <v>0</v>
      </c>
      <c r="J76" s="113">
        <f t="shared" si="12"/>
        <v>0</v>
      </c>
      <c r="K76" s="248">
        <f t="shared" ref="K76:K81" si="13">SUM(I76:J76)*D76</f>
        <v>0</v>
      </c>
      <c r="L76" s="114"/>
      <c r="M76" s="114"/>
      <c r="N76" s="114"/>
      <c r="O76" s="114"/>
      <c r="P76" s="114"/>
    </row>
    <row r="77" spans="1:16" s="115" customFormat="1">
      <c r="A77" s="247"/>
      <c r="B77" s="110" t="s">
        <v>107</v>
      </c>
      <c r="C77" s="18" t="s">
        <v>202</v>
      </c>
      <c r="D77" s="112">
        <v>1</v>
      </c>
      <c r="E77" s="119" t="s">
        <v>56</v>
      </c>
      <c r="F77" s="5"/>
      <c r="G77" s="5"/>
      <c r="H77" s="17">
        <f t="shared" si="11"/>
        <v>0</v>
      </c>
      <c r="I77" s="113">
        <f t="shared" si="12"/>
        <v>0</v>
      </c>
      <c r="J77" s="113">
        <f t="shared" si="12"/>
        <v>0</v>
      </c>
      <c r="K77" s="248">
        <f t="shared" si="13"/>
        <v>0</v>
      </c>
      <c r="L77" s="114"/>
      <c r="M77" s="114"/>
      <c r="N77" s="114"/>
      <c r="O77" s="114"/>
      <c r="P77" s="114"/>
    </row>
    <row r="78" spans="1:16" s="115" customFormat="1">
      <c r="A78" s="247"/>
      <c r="B78" s="110" t="s">
        <v>108</v>
      </c>
      <c r="C78" s="18" t="s">
        <v>203</v>
      </c>
      <c r="D78" s="112">
        <v>1</v>
      </c>
      <c r="E78" s="119" t="s">
        <v>56</v>
      </c>
      <c r="F78" s="5"/>
      <c r="G78" s="5"/>
      <c r="H78" s="17">
        <f t="shared" si="11"/>
        <v>0</v>
      </c>
      <c r="I78" s="113">
        <f t="shared" si="12"/>
        <v>0</v>
      </c>
      <c r="J78" s="113">
        <f t="shared" si="12"/>
        <v>0</v>
      </c>
      <c r="K78" s="248">
        <f t="shared" si="13"/>
        <v>0</v>
      </c>
      <c r="L78" s="114"/>
      <c r="M78" s="114"/>
      <c r="N78" s="114"/>
      <c r="O78" s="114"/>
      <c r="P78" s="114"/>
    </row>
    <row r="79" spans="1:16" s="115" customFormat="1">
      <c r="A79" s="247"/>
      <c r="B79" s="110" t="s">
        <v>109</v>
      </c>
      <c r="C79" s="18" t="s">
        <v>73</v>
      </c>
      <c r="D79" s="112">
        <v>1</v>
      </c>
      <c r="E79" s="119" t="s">
        <v>56</v>
      </c>
      <c r="F79" s="5"/>
      <c r="G79" s="5"/>
      <c r="H79" s="17">
        <f t="shared" si="11"/>
        <v>0</v>
      </c>
      <c r="I79" s="113">
        <f t="shared" si="12"/>
        <v>0</v>
      </c>
      <c r="J79" s="113">
        <f t="shared" si="12"/>
        <v>0</v>
      </c>
      <c r="K79" s="248">
        <f t="shared" si="13"/>
        <v>0</v>
      </c>
      <c r="L79" s="114"/>
      <c r="M79" s="114"/>
      <c r="N79" s="114"/>
      <c r="O79" s="114"/>
      <c r="P79" s="114"/>
    </row>
    <row r="80" spans="1:16" s="115" customFormat="1">
      <c r="A80" s="247"/>
      <c r="B80" s="110" t="s">
        <v>110</v>
      </c>
      <c r="C80" s="18" t="s">
        <v>74</v>
      </c>
      <c r="D80" s="112">
        <v>2</v>
      </c>
      <c r="E80" s="119" t="s">
        <v>56</v>
      </c>
      <c r="F80" s="5"/>
      <c r="G80" s="5"/>
      <c r="H80" s="17">
        <f t="shared" si="11"/>
        <v>0</v>
      </c>
      <c r="I80" s="113">
        <f t="shared" si="12"/>
        <v>0</v>
      </c>
      <c r="J80" s="113">
        <f t="shared" si="12"/>
        <v>0</v>
      </c>
      <c r="K80" s="248">
        <f t="shared" si="13"/>
        <v>0</v>
      </c>
      <c r="L80" s="114"/>
      <c r="M80" s="114"/>
      <c r="N80" s="114"/>
      <c r="O80" s="114"/>
      <c r="P80" s="114"/>
    </row>
    <row r="81" spans="1:16" s="115" customFormat="1">
      <c r="A81" s="247"/>
      <c r="B81" s="110" t="s">
        <v>111</v>
      </c>
      <c r="C81" s="18" t="s">
        <v>204</v>
      </c>
      <c r="D81" s="112">
        <v>2</v>
      </c>
      <c r="E81" s="119" t="s">
        <v>56</v>
      </c>
      <c r="F81" s="5"/>
      <c r="G81" s="5"/>
      <c r="H81" s="17">
        <f t="shared" si="11"/>
        <v>0</v>
      </c>
      <c r="I81" s="113">
        <f t="shared" si="12"/>
        <v>0</v>
      </c>
      <c r="J81" s="113">
        <f t="shared" si="12"/>
        <v>0</v>
      </c>
      <c r="K81" s="248">
        <f t="shared" si="13"/>
        <v>0</v>
      </c>
      <c r="L81" s="114"/>
      <c r="M81" s="114"/>
      <c r="N81" s="114"/>
      <c r="O81" s="114"/>
      <c r="P81" s="114"/>
    </row>
    <row r="82" spans="1:16" s="115" customFormat="1">
      <c r="A82" s="247"/>
      <c r="B82" s="110" t="s">
        <v>112</v>
      </c>
      <c r="C82" s="18" t="s">
        <v>75</v>
      </c>
      <c r="D82" s="135"/>
      <c r="E82" s="135"/>
      <c r="F82" s="135"/>
      <c r="G82" s="135"/>
      <c r="H82" s="135"/>
      <c r="I82" s="135"/>
      <c r="J82" s="135"/>
      <c r="K82" s="256"/>
      <c r="L82" s="114"/>
      <c r="M82" s="114"/>
      <c r="N82" s="114"/>
      <c r="O82" s="114"/>
      <c r="P82" s="114"/>
    </row>
    <row r="83" spans="1:16" s="115" customFormat="1">
      <c r="A83" s="247"/>
      <c r="B83" s="110" t="s">
        <v>153</v>
      </c>
      <c r="C83" s="18" t="s">
        <v>79</v>
      </c>
      <c r="D83" s="112">
        <v>1</v>
      </c>
      <c r="E83" s="119" t="s">
        <v>56</v>
      </c>
      <c r="F83" s="5"/>
      <c r="G83" s="5"/>
      <c r="H83" s="17">
        <f t="shared" ref="H83:H90" si="14">SUM(F83:G83)*D83</f>
        <v>0</v>
      </c>
      <c r="I83" s="113">
        <f t="shared" ref="I83:J90" si="15">TRUNC(F83*(1+$K$3),2)</f>
        <v>0</v>
      </c>
      <c r="J83" s="113">
        <f t="shared" si="15"/>
        <v>0</v>
      </c>
      <c r="K83" s="248">
        <f t="shared" ref="K83:K90" si="16">SUM(I83:J83)*D83</f>
        <v>0</v>
      </c>
      <c r="L83" s="114"/>
      <c r="M83" s="114"/>
      <c r="N83" s="114"/>
      <c r="O83" s="114"/>
      <c r="P83" s="114"/>
    </row>
    <row r="84" spans="1:16" s="115" customFormat="1">
      <c r="A84" s="247"/>
      <c r="B84" s="110" t="s">
        <v>154</v>
      </c>
      <c r="C84" s="18" t="s">
        <v>80</v>
      </c>
      <c r="D84" s="112">
        <v>1</v>
      </c>
      <c r="E84" s="119" t="s">
        <v>56</v>
      </c>
      <c r="F84" s="5"/>
      <c r="G84" s="5"/>
      <c r="H84" s="17">
        <f t="shared" si="14"/>
        <v>0</v>
      </c>
      <c r="I84" s="113">
        <f t="shared" si="15"/>
        <v>0</v>
      </c>
      <c r="J84" s="113">
        <f t="shared" si="15"/>
        <v>0</v>
      </c>
      <c r="K84" s="248">
        <f t="shared" si="16"/>
        <v>0</v>
      </c>
      <c r="L84" s="114"/>
      <c r="M84" s="114"/>
      <c r="N84" s="114"/>
      <c r="O84" s="114"/>
      <c r="P84" s="114"/>
    </row>
    <row r="85" spans="1:16" s="115" customFormat="1">
      <c r="A85" s="247"/>
      <c r="B85" s="110" t="s">
        <v>155</v>
      </c>
      <c r="C85" s="18" t="s">
        <v>81</v>
      </c>
      <c r="D85" s="112">
        <v>1</v>
      </c>
      <c r="E85" s="119" t="s">
        <v>56</v>
      </c>
      <c r="F85" s="5"/>
      <c r="G85" s="5"/>
      <c r="H85" s="17">
        <f t="shared" si="14"/>
        <v>0</v>
      </c>
      <c r="I85" s="113">
        <f t="shared" si="15"/>
        <v>0</v>
      </c>
      <c r="J85" s="113">
        <f t="shared" si="15"/>
        <v>0</v>
      </c>
      <c r="K85" s="248">
        <f t="shared" si="16"/>
        <v>0</v>
      </c>
      <c r="L85" s="114"/>
      <c r="M85" s="114"/>
      <c r="N85" s="114"/>
      <c r="O85" s="114"/>
      <c r="P85" s="114"/>
    </row>
    <row r="86" spans="1:16" s="115" customFormat="1">
      <c r="A86" s="247"/>
      <c r="B86" s="110" t="s">
        <v>183</v>
      </c>
      <c r="C86" s="18" t="s">
        <v>205</v>
      </c>
      <c r="D86" s="112">
        <v>1</v>
      </c>
      <c r="E86" s="119" t="s">
        <v>56</v>
      </c>
      <c r="F86" s="5"/>
      <c r="G86" s="5"/>
      <c r="H86" s="17">
        <f t="shared" si="14"/>
        <v>0</v>
      </c>
      <c r="I86" s="113">
        <f t="shared" si="15"/>
        <v>0</v>
      </c>
      <c r="J86" s="113">
        <f t="shared" si="15"/>
        <v>0</v>
      </c>
      <c r="K86" s="248">
        <f t="shared" si="16"/>
        <v>0</v>
      </c>
      <c r="L86" s="114"/>
      <c r="M86" s="114"/>
      <c r="N86" s="114"/>
      <c r="O86" s="114"/>
      <c r="P86" s="114"/>
    </row>
    <row r="87" spans="1:16" s="115" customFormat="1">
      <c r="A87" s="247"/>
      <c r="B87" s="110" t="s">
        <v>184</v>
      </c>
      <c r="C87" s="18" t="s">
        <v>206</v>
      </c>
      <c r="D87" s="112">
        <v>1</v>
      </c>
      <c r="E87" s="119" t="s">
        <v>56</v>
      </c>
      <c r="F87" s="5"/>
      <c r="G87" s="5"/>
      <c r="H87" s="17">
        <f t="shared" si="14"/>
        <v>0</v>
      </c>
      <c r="I87" s="113">
        <f t="shared" si="15"/>
        <v>0</v>
      </c>
      <c r="J87" s="113">
        <f t="shared" si="15"/>
        <v>0</v>
      </c>
      <c r="K87" s="248">
        <f t="shared" si="16"/>
        <v>0</v>
      </c>
      <c r="L87" s="114"/>
      <c r="M87" s="114"/>
      <c r="N87" s="114"/>
      <c r="O87" s="114"/>
      <c r="P87" s="114"/>
    </row>
    <row r="88" spans="1:16" s="115" customFormat="1">
      <c r="A88" s="247"/>
      <c r="B88" s="110" t="s">
        <v>185</v>
      </c>
      <c r="C88" s="18" t="s">
        <v>207</v>
      </c>
      <c r="D88" s="112">
        <v>1</v>
      </c>
      <c r="E88" s="119" t="s">
        <v>56</v>
      </c>
      <c r="F88" s="5"/>
      <c r="G88" s="5"/>
      <c r="H88" s="17">
        <f t="shared" si="14"/>
        <v>0</v>
      </c>
      <c r="I88" s="113">
        <f t="shared" si="15"/>
        <v>0</v>
      </c>
      <c r="J88" s="113">
        <f t="shared" si="15"/>
        <v>0</v>
      </c>
      <c r="K88" s="248">
        <f t="shared" si="16"/>
        <v>0</v>
      </c>
      <c r="L88" s="114"/>
      <c r="M88" s="114"/>
      <c r="N88" s="114"/>
      <c r="O88" s="114"/>
      <c r="P88" s="114"/>
    </row>
    <row r="89" spans="1:16" s="115" customFormat="1">
      <c r="A89" s="247"/>
      <c r="B89" s="110" t="s">
        <v>186</v>
      </c>
      <c r="C89" s="18" t="s">
        <v>208</v>
      </c>
      <c r="D89" s="112">
        <v>1</v>
      </c>
      <c r="E89" s="119" t="s">
        <v>56</v>
      </c>
      <c r="F89" s="5"/>
      <c r="G89" s="5"/>
      <c r="H89" s="17">
        <f t="shared" si="14"/>
        <v>0</v>
      </c>
      <c r="I89" s="113">
        <f t="shared" si="15"/>
        <v>0</v>
      </c>
      <c r="J89" s="113">
        <f t="shared" si="15"/>
        <v>0</v>
      </c>
      <c r="K89" s="248">
        <f t="shared" si="16"/>
        <v>0</v>
      </c>
      <c r="L89" s="114"/>
      <c r="M89" s="114"/>
      <c r="N89" s="114"/>
      <c r="O89" s="114"/>
      <c r="P89" s="114"/>
    </row>
    <row r="90" spans="1:16" s="115" customFormat="1">
      <c r="A90" s="247"/>
      <c r="B90" s="110" t="s">
        <v>187</v>
      </c>
      <c r="C90" s="18" t="s">
        <v>209</v>
      </c>
      <c r="D90" s="112">
        <v>1</v>
      </c>
      <c r="E90" s="119" t="s">
        <v>56</v>
      </c>
      <c r="F90" s="5"/>
      <c r="G90" s="5"/>
      <c r="H90" s="17">
        <f t="shared" si="14"/>
        <v>0</v>
      </c>
      <c r="I90" s="113">
        <f t="shared" si="15"/>
        <v>0</v>
      </c>
      <c r="J90" s="113">
        <f t="shared" si="15"/>
        <v>0</v>
      </c>
      <c r="K90" s="248">
        <f t="shared" si="16"/>
        <v>0</v>
      </c>
      <c r="L90" s="114"/>
      <c r="M90" s="114"/>
      <c r="N90" s="114"/>
      <c r="O90" s="114"/>
      <c r="P90" s="114"/>
    </row>
    <row r="91" spans="1:16" s="115" customFormat="1">
      <c r="A91" s="247"/>
      <c r="B91" s="110" t="s">
        <v>122</v>
      </c>
      <c r="C91" s="18" t="s">
        <v>76</v>
      </c>
      <c r="D91" s="135"/>
      <c r="E91" s="135"/>
      <c r="F91" s="135"/>
      <c r="G91" s="135"/>
      <c r="H91" s="135"/>
      <c r="I91" s="135"/>
      <c r="J91" s="135"/>
      <c r="K91" s="256"/>
      <c r="L91" s="114"/>
      <c r="M91" s="114"/>
      <c r="N91" s="114"/>
      <c r="O91" s="114"/>
      <c r="P91" s="114"/>
    </row>
    <row r="92" spans="1:16" s="115" customFormat="1">
      <c r="A92" s="247"/>
      <c r="B92" s="110" t="s">
        <v>156</v>
      </c>
      <c r="C92" s="18" t="s">
        <v>82</v>
      </c>
      <c r="D92" s="112">
        <v>2</v>
      </c>
      <c r="E92" s="119" t="s">
        <v>56</v>
      </c>
      <c r="F92" s="5"/>
      <c r="G92" s="5"/>
      <c r="H92" s="17">
        <f t="shared" ref="H92:H101" si="17">SUM(F92:G92)*D92</f>
        <v>0</v>
      </c>
      <c r="I92" s="113">
        <f t="shared" ref="I92:I101" si="18">TRUNC(F92*(1+$K$3),2)</f>
        <v>0</v>
      </c>
      <c r="J92" s="113">
        <f t="shared" ref="J92:J101" si="19">TRUNC(G92*(1+$K$3),2)</f>
        <v>0</v>
      </c>
      <c r="K92" s="248">
        <f t="shared" ref="K92:K101" si="20">SUM(I92:J92)*D92</f>
        <v>0</v>
      </c>
      <c r="L92" s="114"/>
      <c r="M92" s="114"/>
      <c r="N92" s="114"/>
      <c r="O92" s="114"/>
      <c r="P92" s="114"/>
    </row>
    <row r="93" spans="1:16" s="115" customFormat="1">
      <c r="A93" s="247"/>
      <c r="B93" s="110" t="s">
        <v>157</v>
      </c>
      <c r="C93" s="18" t="s">
        <v>189</v>
      </c>
      <c r="D93" s="112">
        <v>1</v>
      </c>
      <c r="E93" s="119" t="s">
        <v>56</v>
      </c>
      <c r="F93" s="5"/>
      <c r="G93" s="5"/>
      <c r="H93" s="17">
        <f t="shared" si="17"/>
        <v>0</v>
      </c>
      <c r="I93" s="113">
        <f t="shared" si="18"/>
        <v>0</v>
      </c>
      <c r="J93" s="113">
        <f t="shared" si="19"/>
        <v>0</v>
      </c>
      <c r="K93" s="248">
        <f t="shared" si="20"/>
        <v>0</v>
      </c>
      <c r="L93" s="114"/>
      <c r="M93" s="114"/>
      <c r="N93" s="114"/>
      <c r="O93" s="114"/>
      <c r="P93" s="114"/>
    </row>
    <row r="94" spans="1:16" s="115" customFormat="1">
      <c r="A94" s="247"/>
      <c r="B94" s="110" t="s">
        <v>158</v>
      </c>
      <c r="C94" s="18" t="s">
        <v>83</v>
      </c>
      <c r="D94" s="112">
        <v>1</v>
      </c>
      <c r="E94" s="119" t="s">
        <v>56</v>
      </c>
      <c r="F94" s="5"/>
      <c r="G94" s="5"/>
      <c r="H94" s="17">
        <f t="shared" si="17"/>
        <v>0</v>
      </c>
      <c r="I94" s="113">
        <f t="shared" si="18"/>
        <v>0</v>
      </c>
      <c r="J94" s="113">
        <f t="shared" si="19"/>
        <v>0</v>
      </c>
      <c r="K94" s="248">
        <f t="shared" si="20"/>
        <v>0</v>
      </c>
      <c r="L94" s="114"/>
      <c r="M94" s="114"/>
      <c r="N94" s="114"/>
      <c r="O94" s="114"/>
      <c r="P94" s="114"/>
    </row>
    <row r="95" spans="1:16" s="115" customFormat="1">
      <c r="A95" s="247"/>
      <c r="B95" s="110" t="s">
        <v>159</v>
      </c>
      <c r="C95" s="18" t="s">
        <v>191</v>
      </c>
      <c r="D95" s="112">
        <v>1</v>
      </c>
      <c r="E95" s="119" t="s">
        <v>56</v>
      </c>
      <c r="F95" s="5"/>
      <c r="G95" s="5"/>
      <c r="H95" s="17">
        <f t="shared" si="17"/>
        <v>0</v>
      </c>
      <c r="I95" s="113">
        <f t="shared" si="18"/>
        <v>0</v>
      </c>
      <c r="J95" s="113">
        <f t="shared" si="19"/>
        <v>0</v>
      </c>
      <c r="K95" s="248">
        <f t="shared" si="20"/>
        <v>0</v>
      </c>
      <c r="L95" s="114"/>
      <c r="M95" s="114"/>
      <c r="N95" s="114"/>
      <c r="O95" s="114"/>
      <c r="P95" s="114"/>
    </row>
    <row r="96" spans="1:16" s="115" customFormat="1">
      <c r="A96" s="247"/>
      <c r="B96" s="110" t="s">
        <v>160</v>
      </c>
      <c r="C96" s="18" t="s">
        <v>89</v>
      </c>
      <c r="D96" s="112">
        <v>2</v>
      </c>
      <c r="E96" s="119" t="s">
        <v>56</v>
      </c>
      <c r="F96" s="5"/>
      <c r="G96" s="5"/>
      <c r="H96" s="17">
        <f t="shared" si="17"/>
        <v>0</v>
      </c>
      <c r="I96" s="113">
        <f t="shared" si="18"/>
        <v>0</v>
      </c>
      <c r="J96" s="113">
        <f t="shared" si="19"/>
        <v>0</v>
      </c>
      <c r="K96" s="248">
        <f t="shared" si="20"/>
        <v>0</v>
      </c>
      <c r="L96" s="114"/>
      <c r="M96" s="114"/>
      <c r="N96" s="114"/>
      <c r="O96" s="114"/>
      <c r="P96" s="114"/>
    </row>
    <row r="97" spans="1:16" s="115" customFormat="1">
      <c r="A97" s="247"/>
      <c r="B97" s="110" t="s">
        <v>161</v>
      </c>
      <c r="C97" s="18" t="s">
        <v>90</v>
      </c>
      <c r="D97" s="112">
        <v>1</v>
      </c>
      <c r="E97" s="119" t="s">
        <v>56</v>
      </c>
      <c r="F97" s="5"/>
      <c r="G97" s="5"/>
      <c r="H97" s="17">
        <f t="shared" si="17"/>
        <v>0</v>
      </c>
      <c r="I97" s="113">
        <f t="shared" si="18"/>
        <v>0</v>
      </c>
      <c r="J97" s="113">
        <f t="shared" si="19"/>
        <v>0</v>
      </c>
      <c r="K97" s="248">
        <f t="shared" si="20"/>
        <v>0</v>
      </c>
      <c r="L97" s="114"/>
      <c r="M97" s="114"/>
      <c r="N97" s="114"/>
      <c r="O97" s="114"/>
      <c r="P97" s="114"/>
    </row>
    <row r="98" spans="1:16" s="115" customFormat="1">
      <c r="A98" s="247"/>
      <c r="B98" s="110" t="s">
        <v>162</v>
      </c>
      <c r="C98" s="18" t="s">
        <v>210</v>
      </c>
      <c r="D98" s="112">
        <v>2</v>
      </c>
      <c r="E98" s="119" t="s">
        <v>56</v>
      </c>
      <c r="F98" s="5"/>
      <c r="G98" s="5"/>
      <c r="H98" s="17">
        <f t="shared" si="17"/>
        <v>0</v>
      </c>
      <c r="I98" s="113">
        <f t="shared" si="18"/>
        <v>0</v>
      </c>
      <c r="J98" s="113">
        <f t="shared" si="19"/>
        <v>0</v>
      </c>
      <c r="K98" s="248">
        <f t="shared" si="20"/>
        <v>0</v>
      </c>
      <c r="L98" s="114"/>
      <c r="M98" s="114"/>
      <c r="N98" s="114"/>
      <c r="O98" s="114"/>
      <c r="P98" s="114"/>
    </row>
    <row r="99" spans="1:16" s="115" customFormat="1">
      <c r="A99" s="247"/>
      <c r="B99" s="110" t="s">
        <v>188</v>
      </c>
      <c r="C99" s="18" t="s">
        <v>211</v>
      </c>
      <c r="D99" s="112">
        <v>2</v>
      </c>
      <c r="E99" s="119" t="s">
        <v>56</v>
      </c>
      <c r="F99" s="5"/>
      <c r="G99" s="5"/>
      <c r="H99" s="17">
        <f t="shared" si="17"/>
        <v>0</v>
      </c>
      <c r="I99" s="113">
        <f t="shared" si="18"/>
        <v>0</v>
      </c>
      <c r="J99" s="113">
        <f t="shared" si="19"/>
        <v>0</v>
      </c>
      <c r="K99" s="248">
        <f t="shared" si="20"/>
        <v>0</v>
      </c>
      <c r="L99" s="114"/>
      <c r="M99" s="114"/>
      <c r="N99" s="114"/>
      <c r="O99" s="114"/>
      <c r="P99" s="114"/>
    </row>
    <row r="100" spans="1:16" s="115" customFormat="1">
      <c r="A100" s="247"/>
      <c r="B100" s="110" t="s">
        <v>190</v>
      </c>
      <c r="C100" s="18" t="s">
        <v>212</v>
      </c>
      <c r="D100" s="112">
        <v>2</v>
      </c>
      <c r="E100" s="119" t="s">
        <v>56</v>
      </c>
      <c r="F100" s="5"/>
      <c r="G100" s="5"/>
      <c r="H100" s="17">
        <f t="shared" si="17"/>
        <v>0</v>
      </c>
      <c r="I100" s="113">
        <f t="shared" si="18"/>
        <v>0</v>
      </c>
      <c r="J100" s="113">
        <f t="shared" si="19"/>
        <v>0</v>
      </c>
      <c r="K100" s="248">
        <f t="shared" si="20"/>
        <v>0</v>
      </c>
      <c r="L100" s="114"/>
      <c r="M100" s="114"/>
      <c r="N100" s="114"/>
      <c r="O100" s="114"/>
      <c r="P100" s="114"/>
    </row>
    <row r="101" spans="1:16" s="115" customFormat="1">
      <c r="A101" s="247"/>
      <c r="B101" s="110" t="s">
        <v>192</v>
      </c>
      <c r="C101" s="18" t="s">
        <v>213</v>
      </c>
      <c r="D101" s="112">
        <v>2</v>
      </c>
      <c r="E101" s="119" t="s">
        <v>56</v>
      </c>
      <c r="F101" s="5"/>
      <c r="G101" s="5"/>
      <c r="H101" s="17">
        <f t="shared" si="17"/>
        <v>0</v>
      </c>
      <c r="I101" s="113">
        <f t="shared" si="18"/>
        <v>0</v>
      </c>
      <c r="J101" s="113">
        <f t="shared" si="19"/>
        <v>0</v>
      </c>
      <c r="K101" s="248">
        <f t="shared" si="20"/>
        <v>0</v>
      </c>
      <c r="L101" s="114"/>
      <c r="M101" s="114"/>
      <c r="N101" s="114"/>
      <c r="O101" s="114"/>
      <c r="P101" s="114"/>
    </row>
    <row r="102" spans="1:16" s="115" customFormat="1">
      <c r="A102" s="247"/>
      <c r="B102" s="110" t="s">
        <v>113</v>
      </c>
      <c r="C102" s="18" t="s">
        <v>77</v>
      </c>
      <c r="D102" s="135"/>
      <c r="E102" s="135"/>
      <c r="F102" s="135"/>
      <c r="G102" s="135"/>
      <c r="H102" s="135"/>
      <c r="I102" s="135"/>
      <c r="J102" s="135"/>
      <c r="K102" s="256"/>
      <c r="L102" s="114"/>
      <c r="M102" s="114"/>
      <c r="N102" s="114"/>
      <c r="O102" s="114"/>
      <c r="P102" s="114"/>
    </row>
    <row r="103" spans="1:16" s="115" customFormat="1">
      <c r="A103" s="247"/>
      <c r="B103" s="110" t="s">
        <v>163</v>
      </c>
      <c r="C103" s="18" t="s">
        <v>91</v>
      </c>
      <c r="D103" s="112">
        <v>1</v>
      </c>
      <c r="E103" s="119" t="s">
        <v>56</v>
      </c>
      <c r="F103" s="5"/>
      <c r="G103" s="5"/>
      <c r="H103" s="17">
        <f>SUM(F103:G103)*D103</f>
        <v>0</v>
      </c>
      <c r="I103" s="113">
        <f t="shared" ref="I103:J106" si="21">TRUNC(F103*(1+$K$3),2)</f>
        <v>0</v>
      </c>
      <c r="J103" s="113">
        <f t="shared" si="21"/>
        <v>0</v>
      </c>
      <c r="K103" s="248">
        <f>SUM(I103:J103)*D103</f>
        <v>0</v>
      </c>
      <c r="L103" s="114"/>
      <c r="M103" s="114"/>
      <c r="N103" s="114"/>
      <c r="O103" s="114"/>
      <c r="P103" s="114"/>
    </row>
    <row r="104" spans="1:16" s="115" customFormat="1">
      <c r="A104" s="247"/>
      <c r="B104" s="110" t="s">
        <v>164</v>
      </c>
      <c r="C104" s="18" t="s">
        <v>92</v>
      </c>
      <c r="D104" s="112">
        <v>1</v>
      </c>
      <c r="E104" s="119" t="s">
        <v>56</v>
      </c>
      <c r="F104" s="5"/>
      <c r="G104" s="5"/>
      <c r="H104" s="17">
        <f>SUM(F104:G104)*D104</f>
        <v>0</v>
      </c>
      <c r="I104" s="113">
        <f t="shared" si="21"/>
        <v>0</v>
      </c>
      <c r="J104" s="113">
        <f t="shared" si="21"/>
        <v>0</v>
      </c>
      <c r="K104" s="248">
        <f>SUM(I104:J104)*D104</f>
        <v>0</v>
      </c>
      <c r="L104" s="114"/>
      <c r="M104" s="114"/>
      <c r="N104" s="114"/>
      <c r="O104" s="114"/>
      <c r="P104" s="114"/>
    </row>
    <row r="105" spans="1:16" s="115" customFormat="1">
      <c r="A105" s="247"/>
      <c r="B105" s="110" t="s">
        <v>165</v>
      </c>
      <c r="C105" s="18" t="s">
        <v>214</v>
      </c>
      <c r="D105" s="112">
        <v>4</v>
      </c>
      <c r="E105" s="119" t="s">
        <v>56</v>
      </c>
      <c r="F105" s="5"/>
      <c r="G105" s="5"/>
      <c r="H105" s="17">
        <f>SUM(F105:G105)*D105</f>
        <v>0</v>
      </c>
      <c r="I105" s="113">
        <f t="shared" si="21"/>
        <v>0</v>
      </c>
      <c r="J105" s="113">
        <f t="shared" si="21"/>
        <v>0</v>
      </c>
      <c r="K105" s="248">
        <f>SUM(I105:J105)*D105</f>
        <v>0</v>
      </c>
      <c r="L105" s="114"/>
      <c r="M105" s="114"/>
      <c r="N105" s="114"/>
      <c r="O105" s="114"/>
      <c r="P105" s="114"/>
    </row>
    <row r="106" spans="1:16" s="115" customFormat="1">
      <c r="A106" s="247"/>
      <c r="B106" s="110" t="s">
        <v>618</v>
      </c>
      <c r="C106" s="18" t="s">
        <v>215</v>
      </c>
      <c r="D106" s="112">
        <v>4</v>
      </c>
      <c r="E106" s="119" t="s">
        <v>56</v>
      </c>
      <c r="F106" s="5"/>
      <c r="G106" s="5"/>
      <c r="H106" s="17">
        <f>SUM(F106:G106)*D106</f>
        <v>0</v>
      </c>
      <c r="I106" s="113">
        <f t="shared" si="21"/>
        <v>0</v>
      </c>
      <c r="J106" s="113">
        <f t="shared" si="21"/>
        <v>0</v>
      </c>
      <c r="K106" s="248">
        <f>SUM(I106:J106)*D106</f>
        <v>0</v>
      </c>
      <c r="L106" s="114"/>
      <c r="M106" s="114"/>
      <c r="N106" s="114"/>
      <c r="O106" s="114"/>
      <c r="P106" s="114"/>
    </row>
    <row r="107" spans="1:16" s="115" customFormat="1">
      <c r="A107" s="247"/>
      <c r="B107" s="110" t="s">
        <v>114</v>
      </c>
      <c r="C107" s="18" t="s">
        <v>72</v>
      </c>
      <c r="D107" s="135"/>
      <c r="E107" s="135"/>
      <c r="F107" s="135"/>
      <c r="G107" s="135"/>
      <c r="H107" s="135"/>
      <c r="I107" s="135"/>
      <c r="J107" s="135"/>
      <c r="K107" s="256"/>
      <c r="L107" s="114"/>
      <c r="M107" s="114"/>
      <c r="N107" s="114"/>
      <c r="O107" s="114"/>
      <c r="P107" s="114"/>
    </row>
    <row r="108" spans="1:16" s="115" customFormat="1">
      <c r="A108" s="247"/>
      <c r="B108" s="110" t="s">
        <v>166</v>
      </c>
      <c r="C108" s="18" t="s">
        <v>84</v>
      </c>
      <c r="D108" s="112">
        <v>10</v>
      </c>
      <c r="E108" s="119" t="s">
        <v>56</v>
      </c>
      <c r="F108" s="5"/>
      <c r="G108" s="5"/>
      <c r="H108" s="17">
        <f t="shared" ref="H108:H113" si="22">SUM(F108:G108)*D108</f>
        <v>0</v>
      </c>
      <c r="I108" s="113">
        <f>TRUNC(F108*(1+$K$3),2)</f>
        <v>0</v>
      </c>
      <c r="J108" s="113">
        <f>TRUNC(G108*(1+$K$3),2)</f>
        <v>0</v>
      </c>
      <c r="K108" s="248">
        <f t="shared" ref="K108:K113" si="23">SUM(I108:J108)*D108</f>
        <v>0</v>
      </c>
      <c r="L108" s="114"/>
      <c r="M108" s="114"/>
      <c r="N108" s="114"/>
      <c r="O108" s="114"/>
      <c r="P108" s="114"/>
    </row>
    <row r="109" spans="1:16" s="115" customFormat="1">
      <c r="A109" s="247"/>
      <c r="B109" s="110" t="s">
        <v>167</v>
      </c>
      <c r="C109" s="18" t="s">
        <v>85</v>
      </c>
      <c r="D109" s="112">
        <v>12</v>
      </c>
      <c r="E109" s="119" t="s">
        <v>56</v>
      </c>
      <c r="F109" s="5"/>
      <c r="G109" s="5"/>
      <c r="H109" s="17">
        <f t="shared" si="22"/>
        <v>0</v>
      </c>
      <c r="I109" s="113">
        <f>TRUNC(F109*(1+$K$3),2)</f>
        <v>0</v>
      </c>
      <c r="J109" s="113">
        <f>TRUNC(G109*(1+$K$3),2)</f>
        <v>0</v>
      </c>
      <c r="K109" s="248">
        <f t="shared" si="23"/>
        <v>0</v>
      </c>
      <c r="L109" s="114"/>
      <c r="M109" s="114"/>
      <c r="N109" s="114"/>
      <c r="O109" s="114"/>
      <c r="P109" s="114"/>
    </row>
    <row r="110" spans="1:16" s="115" customFormat="1">
      <c r="A110" s="247"/>
      <c r="B110" s="110" t="s">
        <v>115</v>
      </c>
      <c r="C110" s="18" t="s">
        <v>104</v>
      </c>
      <c r="D110" s="112">
        <v>9</v>
      </c>
      <c r="E110" s="119" t="s">
        <v>56</v>
      </c>
      <c r="F110" s="5"/>
      <c r="G110" s="17" t="s">
        <v>16</v>
      </c>
      <c r="H110" s="17">
        <f t="shared" si="22"/>
        <v>0</v>
      </c>
      <c r="I110" s="113">
        <f>TRUNC(F110*(1+$K$3),2)</f>
        <v>0</v>
      </c>
      <c r="J110" s="113" t="s">
        <v>16</v>
      </c>
      <c r="K110" s="248">
        <f t="shared" si="23"/>
        <v>0</v>
      </c>
      <c r="L110" s="114"/>
      <c r="M110" s="114"/>
      <c r="N110" s="114"/>
      <c r="O110" s="114"/>
      <c r="P110" s="114"/>
    </row>
    <row r="111" spans="1:16" s="115" customFormat="1" ht="25.5">
      <c r="A111" s="247"/>
      <c r="B111" s="110" t="s">
        <v>124</v>
      </c>
      <c r="C111" s="18" t="s">
        <v>196</v>
      </c>
      <c r="D111" s="112">
        <v>1</v>
      </c>
      <c r="E111" s="119" t="s">
        <v>56</v>
      </c>
      <c r="F111" s="5"/>
      <c r="G111" s="5"/>
      <c r="H111" s="17">
        <f t="shared" si="22"/>
        <v>0</v>
      </c>
      <c r="I111" s="113">
        <f>TRUNC(F111*(1+$K$3),2)</f>
        <v>0</v>
      </c>
      <c r="J111" s="113">
        <f>TRUNC(G111*(1+$K$3),2)</f>
        <v>0</v>
      </c>
      <c r="K111" s="248">
        <f t="shared" si="23"/>
        <v>0</v>
      </c>
      <c r="L111" s="114"/>
      <c r="M111" s="114"/>
      <c r="N111" s="114"/>
      <c r="O111" s="114"/>
      <c r="P111" s="114"/>
    </row>
    <row r="112" spans="1:16" s="115" customFormat="1">
      <c r="A112" s="247"/>
      <c r="B112" s="110" t="s">
        <v>145</v>
      </c>
      <c r="C112" s="18" t="s">
        <v>688</v>
      </c>
      <c r="D112" s="112">
        <v>11</v>
      </c>
      <c r="E112" s="119" t="s">
        <v>18</v>
      </c>
      <c r="F112" s="5"/>
      <c r="G112" s="5"/>
      <c r="H112" s="17">
        <f t="shared" si="22"/>
        <v>0</v>
      </c>
      <c r="I112" s="113">
        <f>TRUNC(F112*(1+$K$3),2)</f>
        <v>0</v>
      </c>
      <c r="J112" s="113">
        <f>TRUNC(G112*(1+$K$3),2)</f>
        <v>0</v>
      </c>
      <c r="K112" s="248">
        <f t="shared" si="23"/>
        <v>0</v>
      </c>
      <c r="L112" s="114"/>
      <c r="M112" s="114"/>
      <c r="N112" s="114"/>
      <c r="O112" s="114"/>
      <c r="P112" s="114"/>
    </row>
    <row r="113" spans="1:16" s="115" customFormat="1">
      <c r="A113" s="250"/>
      <c r="B113" s="120" t="s">
        <v>195</v>
      </c>
      <c r="C113" s="24" t="s">
        <v>221</v>
      </c>
      <c r="D113" s="121">
        <v>1</v>
      </c>
      <c r="E113" s="122" t="s">
        <v>56</v>
      </c>
      <c r="F113" s="9"/>
      <c r="G113" s="9"/>
      <c r="H113" s="26">
        <f t="shared" si="22"/>
        <v>0</v>
      </c>
      <c r="I113" s="123">
        <f>TRUNC(F113*(1+$K$3),2)</f>
        <v>0</v>
      </c>
      <c r="J113" s="123">
        <f>TRUNC(G113*(1+$K$3),2)</f>
        <v>0</v>
      </c>
      <c r="K113" s="251">
        <f t="shared" si="23"/>
        <v>0</v>
      </c>
      <c r="L113" s="114"/>
      <c r="M113" s="114"/>
      <c r="N113" s="114"/>
      <c r="O113" s="114"/>
      <c r="P113" s="114"/>
    </row>
    <row r="114" spans="1:16" s="84" customFormat="1">
      <c r="A114" s="244"/>
      <c r="B114" s="107">
        <v>11</v>
      </c>
      <c r="C114" s="108" t="s">
        <v>95</v>
      </c>
      <c r="D114" s="108"/>
      <c r="E114" s="108"/>
      <c r="F114" s="108"/>
      <c r="G114" s="108"/>
      <c r="H114" s="108"/>
      <c r="I114" s="108"/>
      <c r="J114" s="108"/>
      <c r="K114" s="108"/>
      <c r="L114" s="114"/>
      <c r="M114" s="114"/>
      <c r="N114" s="114"/>
      <c r="O114" s="114"/>
      <c r="P114" s="114"/>
    </row>
    <row r="115" spans="1:16" s="115" customFormat="1">
      <c r="A115" s="245"/>
      <c r="B115" s="124" t="s">
        <v>43</v>
      </c>
      <c r="C115" s="136" t="s">
        <v>96</v>
      </c>
      <c r="D115" s="137">
        <v>7</v>
      </c>
      <c r="E115" s="137" t="s">
        <v>10</v>
      </c>
      <c r="F115" s="10"/>
      <c r="G115" s="10"/>
      <c r="H115" s="22">
        <f>SUM(F115:G115)*D115</f>
        <v>0</v>
      </c>
      <c r="I115" s="30">
        <f t="shared" ref="I115:J117" si="24">TRUNC(F115*(1+$K$3),2)</f>
        <v>0</v>
      </c>
      <c r="J115" s="30">
        <f t="shared" si="24"/>
        <v>0</v>
      </c>
      <c r="K115" s="252">
        <f>SUM(I115:J115)*D115</f>
        <v>0</v>
      </c>
      <c r="L115" s="114"/>
      <c r="M115" s="114"/>
      <c r="N115" s="114"/>
      <c r="O115" s="114"/>
      <c r="P115" s="114"/>
    </row>
    <row r="116" spans="1:16" s="115" customFormat="1" ht="25.5">
      <c r="A116" s="247"/>
      <c r="B116" s="110" t="s">
        <v>78</v>
      </c>
      <c r="C116" s="138" t="s">
        <v>617</v>
      </c>
      <c r="D116" s="139">
        <v>1</v>
      </c>
      <c r="E116" s="139" t="s">
        <v>10</v>
      </c>
      <c r="F116" s="5"/>
      <c r="G116" s="5"/>
      <c r="H116" s="17">
        <f>SUM(F116:G116)*D116</f>
        <v>0</v>
      </c>
      <c r="I116" s="113">
        <f t="shared" si="24"/>
        <v>0</v>
      </c>
      <c r="J116" s="113">
        <f t="shared" si="24"/>
        <v>0</v>
      </c>
      <c r="K116" s="248">
        <f>SUM(I116:J116)*D116</f>
        <v>0</v>
      </c>
      <c r="L116" s="114"/>
      <c r="M116" s="114"/>
      <c r="N116" s="114"/>
      <c r="O116" s="114"/>
      <c r="P116" s="114"/>
    </row>
    <row r="117" spans="1:16" s="115" customFormat="1">
      <c r="A117" s="250"/>
      <c r="B117" s="120" t="s">
        <v>70</v>
      </c>
      <c r="C117" s="140" t="s">
        <v>97</v>
      </c>
      <c r="D117" s="141">
        <v>1</v>
      </c>
      <c r="E117" s="141" t="s">
        <v>10</v>
      </c>
      <c r="F117" s="9"/>
      <c r="G117" s="9"/>
      <c r="H117" s="26">
        <f>SUM(F117:G117)*D117</f>
        <v>0</v>
      </c>
      <c r="I117" s="123">
        <f t="shared" si="24"/>
        <v>0</v>
      </c>
      <c r="J117" s="123">
        <f t="shared" si="24"/>
        <v>0</v>
      </c>
      <c r="K117" s="251">
        <f>SUM(I117:J117)*D117</f>
        <v>0</v>
      </c>
      <c r="L117" s="114"/>
      <c r="M117" s="114"/>
      <c r="N117" s="114"/>
      <c r="O117" s="114"/>
      <c r="P117" s="114"/>
    </row>
    <row r="118" spans="1:16" s="84" customFormat="1">
      <c r="A118" s="244"/>
      <c r="B118" s="107">
        <v>12</v>
      </c>
      <c r="C118" s="108" t="s">
        <v>19</v>
      </c>
      <c r="D118" s="108"/>
      <c r="E118" s="108"/>
      <c r="F118" s="108"/>
      <c r="G118" s="108"/>
      <c r="H118" s="108"/>
      <c r="I118" s="108"/>
      <c r="J118" s="108"/>
      <c r="K118" s="108"/>
      <c r="L118" s="114"/>
      <c r="M118" s="114"/>
      <c r="N118" s="114"/>
      <c r="O118" s="114"/>
      <c r="P118" s="114"/>
    </row>
    <row r="119" spans="1:16" s="115" customFormat="1">
      <c r="A119" s="257"/>
      <c r="B119" s="124" t="s">
        <v>23</v>
      </c>
      <c r="C119" s="142" t="s">
        <v>222</v>
      </c>
      <c r="D119" s="295"/>
      <c r="E119" s="295"/>
      <c r="F119" s="295"/>
      <c r="G119" s="295"/>
      <c r="H119" s="295"/>
      <c r="I119" s="295"/>
      <c r="J119" s="295"/>
      <c r="K119" s="296"/>
      <c r="L119" s="114"/>
      <c r="M119" s="114"/>
      <c r="N119" s="114"/>
      <c r="O119" s="114"/>
      <c r="P119" s="114"/>
    </row>
    <row r="120" spans="1:16" s="115" customFormat="1" ht="25.5">
      <c r="A120" s="247"/>
      <c r="B120" s="110" t="s">
        <v>168</v>
      </c>
      <c r="C120" s="18" t="s">
        <v>229</v>
      </c>
      <c r="D120" s="112">
        <v>5</v>
      </c>
      <c r="E120" s="119" t="s">
        <v>13</v>
      </c>
      <c r="F120" s="5"/>
      <c r="G120" s="5"/>
      <c r="H120" s="17">
        <f>SUM(F120:G120)*D120</f>
        <v>0</v>
      </c>
      <c r="I120" s="113">
        <f t="shared" ref="I120:J123" si="25">TRUNC(F120*(1+$K$3),2)</f>
        <v>0</v>
      </c>
      <c r="J120" s="113">
        <f t="shared" si="25"/>
        <v>0</v>
      </c>
      <c r="K120" s="248">
        <f>SUM(I120:J120)*D120</f>
        <v>0</v>
      </c>
      <c r="L120" s="114"/>
      <c r="M120" s="114"/>
      <c r="N120" s="114"/>
      <c r="O120" s="114"/>
      <c r="P120" s="114"/>
    </row>
    <row r="121" spans="1:16" s="115" customFormat="1">
      <c r="A121" s="247"/>
      <c r="B121" s="110" t="s">
        <v>169</v>
      </c>
      <c r="C121" s="18" t="s">
        <v>86</v>
      </c>
      <c r="D121" s="112">
        <v>5</v>
      </c>
      <c r="E121" s="119" t="s">
        <v>13</v>
      </c>
      <c r="F121" s="5"/>
      <c r="G121" s="5"/>
      <c r="H121" s="17">
        <f>SUM(F121:G121)*D121</f>
        <v>0</v>
      </c>
      <c r="I121" s="113">
        <f t="shared" si="25"/>
        <v>0</v>
      </c>
      <c r="J121" s="113">
        <f t="shared" si="25"/>
        <v>0</v>
      </c>
      <c r="K121" s="248">
        <f>SUM(I121:J121)*D121</f>
        <v>0</v>
      </c>
      <c r="L121" s="114"/>
      <c r="M121" s="114"/>
      <c r="N121" s="114"/>
      <c r="O121" s="114"/>
      <c r="P121" s="114"/>
    </row>
    <row r="122" spans="1:16" s="115" customFormat="1" ht="38.25">
      <c r="A122" s="247"/>
      <c r="B122" s="110" t="s">
        <v>170</v>
      </c>
      <c r="C122" s="18" t="s">
        <v>622</v>
      </c>
      <c r="D122" s="112">
        <v>3</v>
      </c>
      <c r="E122" s="119" t="s">
        <v>13</v>
      </c>
      <c r="F122" s="5"/>
      <c r="G122" s="5"/>
      <c r="H122" s="17">
        <f>SUM(F122:G122)*D122</f>
        <v>0</v>
      </c>
      <c r="I122" s="113">
        <f t="shared" si="25"/>
        <v>0</v>
      </c>
      <c r="J122" s="113">
        <f t="shared" si="25"/>
        <v>0</v>
      </c>
      <c r="K122" s="248">
        <f>SUM(I122:J122)*D122</f>
        <v>0</v>
      </c>
      <c r="L122" s="114"/>
      <c r="M122" s="114"/>
      <c r="N122" s="114"/>
      <c r="O122" s="114"/>
      <c r="P122" s="114"/>
    </row>
    <row r="123" spans="1:16" s="115" customFormat="1" ht="38.25">
      <c r="A123" s="258"/>
      <c r="B123" s="120" t="s">
        <v>171</v>
      </c>
      <c r="C123" s="143" t="s">
        <v>223</v>
      </c>
      <c r="D123" s="144">
        <v>1</v>
      </c>
      <c r="E123" s="122" t="s">
        <v>56</v>
      </c>
      <c r="F123" s="11"/>
      <c r="G123" s="12"/>
      <c r="H123" s="26">
        <f>SUM(F123:G123)*D123</f>
        <v>0</v>
      </c>
      <c r="I123" s="123">
        <f t="shared" si="25"/>
        <v>0</v>
      </c>
      <c r="J123" s="123">
        <f t="shared" si="25"/>
        <v>0</v>
      </c>
      <c r="K123" s="251">
        <f>SUM(I123:J123)*D123</f>
        <v>0</v>
      </c>
      <c r="L123" s="114"/>
      <c r="M123" s="114"/>
      <c r="N123" s="114"/>
      <c r="O123" s="114"/>
      <c r="P123" s="114"/>
    </row>
    <row r="124" spans="1:16" s="84" customFormat="1">
      <c r="A124" s="244"/>
      <c r="B124" s="107">
        <v>13</v>
      </c>
      <c r="C124" s="108" t="s">
        <v>224</v>
      </c>
      <c r="D124" s="108"/>
      <c r="E124" s="108"/>
      <c r="F124" s="108"/>
      <c r="G124" s="108"/>
      <c r="H124" s="108"/>
      <c r="I124" s="108"/>
      <c r="J124" s="108"/>
      <c r="K124" s="108"/>
      <c r="L124" s="114"/>
      <c r="M124" s="114"/>
      <c r="N124" s="114"/>
      <c r="O124" s="114"/>
      <c r="P124" s="114"/>
    </row>
    <row r="125" spans="1:16" s="84" customFormat="1" ht="25.5">
      <c r="A125" s="257"/>
      <c r="B125" s="124" t="s">
        <v>40</v>
      </c>
      <c r="C125" s="142" t="s">
        <v>645</v>
      </c>
      <c r="D125" s="285">
        <v>1</v>
      </c>
      <c r="E125" s="126" t="s">
        <v>56</v>
      </c>
      <c r="F125" s="13"/>
      <c r="G125" s="14"/>
      <c r="H125" s="22">
        <f t="shared" ref="H125:H135" si="26">SUM(F125:G125)*D125</f>
        <v>0</v>
      </c>
      <c r="I125" s="30">
        <f t="shared" ref="I125:I135" si="27">TRUNC(F125*(1+$K$3),2)</f>
        <v>0</v>
      </c>
      <c r="J125" s="30">
        <f t="shared" ref="J125:J135" si="28">TRUNC(G125*(1+$K$3),2)</f>
        <v>0</v>
      </c>
      <c r="K125" s="252">
        <f t="shared" ref="K125:K135" si="29">SUM(I125:J125)*D125</f>
        <v>0</v>
      </c>
      <c r="L125" s="114"/>
      <c r="M125" s="114"/>
      <c r="N125" s="114"/>
      <c r="O125" s="114"/>
      <c r="P125" s="114"/>
    </row>
    <row r="126" spans="1:16" s="84" customFormat="1" ht="25.5">
      <c r="A126" s="253"/>
      <c r="B126" s="110" t="s">
        <v>41</v>
      </c>
      <c r="C126" s="145" t="s">
        <v>646</v>
      </c>
      <c r="D126" s="146">
        <v>1</v>
      </c>
      <c r="E126" s="119" t="s">
        <v>56</v>
      </c>
      <c r="F126" s="8"/>
      <c r="G126" s="15"/>
      <c r="H126" s="17">
        <f t="shared" si="26"/>
        <v>0</v>
      </c>
      <c r="I126" s="113">
        <f t="shared" si="27"/>
        <v>0</v>
      </c>
      <c r="J126" s="113">
        <f t="shared" si="28"/>
        <v>0</v>
      </c>
      <c r="K126" s="248">
        <f t="shared" si="29"/>
        <v>0</v>
      </c>
      <c r="L126" s="114"/>
      <c r="M126" s="114"/>
      <c r="N126" s="114"/>
      <c r="O126" s="114"/>
      <c r="P126" s="114"/>
    </row>
    <row r="127" spans="1:16" s="84" customFormat="1" ht="25.5">
      <c r="A127" s="253"/>
      <c r="B127" s="110" t="s">
        <v>94</v>
      </c>
      <c r="C127" s="145" t="s">
        <v>647</v>
      </c>
      <c r="D127" s="146">
        <v>1</v>
      </c>
      <c r="E127" s="119" t="s">
        <v>56</v>
      </c>
      <c r="F127" s="8"/>
      <c r="G127" s="15"/>
      <c r="H127" s="17">
        <f t="shared" si="26"/>
        <v>0</v>
      </c>
      <c r="I127" s="113">
        <f t="shared" si="27"/>
        <v>0</v>
      </c>
      <c r="J127" s="113">
        <f t="shared" si="28"/>
        <v>0</v>
      </c>
      <c r="K127" s="248">
        <f t="shared" si="29"/>
        <v>0</v>
      </c>
      <c r="L127" s="114"/>
      <c r="M127" s="114"/>
      <c r="N127" s="114"/>
      <c r="O127" s="114"/>
      <c r="P127" s="114"/>
    </row>
    <row r="128" spans="1:16" s="84" customFormat="1" ht="25.5">
      <c r="A128" s="253"/>
      <c r="B128" s="110" t="s">
        <v>123</v>
      </c>
      <c r="C128" s="145" t="s">
        <v>648</v>
      </c>
      <c r="D128" s="146">
        <v>1</v>
      </c>
      <c r="E128" s="119" t="s">
        <v>56</v>
      </c>
      <c r="F128" s="8"/>
      <c r="G128" s="15"/>
      <c r="H128" s="17">
        <f t="shared" si="26"/>
        <v>0</v>
      </c>
      <c r="I128" s="113">
        <f t="shared" si="27"/>
        <v>0</v>
      </c>
      <c r="J128" s="113">
        <f t="shared" si="28"/>
        <v>0</v>
      </c>
      <c r="K128" s="248">
        <f t="shared" si="29"/>
        <v>0</v>
      </c>
      <c r="L128" s="114"/>
      <c r="M128" s="114"/>
      <c r="N128" s="114"/>
      <c r="O128" s="114"/>
      <c r="P128" s="114"/>
    </row>
    <row r="129" spans="1:16" s="115" customFormat="1" ht="25.5">
      <c r="A129" s="253"/>
      <c r="B129" s="110" t="s">
        <v>172</v>
      </c>
      <c r="C129" s="145" t="s">
        <v>650</v>
      </c>
      <c r="D129" s="146">
        <v>1</v>
      </c>
      <c r="E129" s="119" t="s">
        <v>56</v>
      </c>
      <c r="F129" s="8"/>
      <c r="G129" s="15"/>
      <c r="H129" s="17">
        <f t="shared" si="26"/>
        <v>0</v>
      </c>
      <c r="I129" s="113">
        <f t="shared" si="27"/>
        <v>0</v>
      </c>
      <c r="J129" s="113">
        <f t="shared" si="28"/>
        <v>0</v>
      </c>
      <c r="K129" s="248">
        <f t="shared" si="29"/>
        <v>0</v>
      </c>
      <c r="L129" s="114"/>
      <c r="M129" s="114"/>
      <c r="N129" s="114"/>
      <c r="O129" s="114"/>
      <c r="P129" s="114"/>
    </row>
    <row r="130" spans="1:16" s="115" customFormat="1" ht="25.5">
      <c r="A130" s="253"/>
      <c r="B130" s="110" t="s">
        <v>173</v>
      </c>
      <c r="C130" s="145" t="s">
        <v>649</v>
      </c>
      <c r="D130" s="146">
        <v>1</v>
      </c>
      <c r="E130" s="119" t="s">
        <v>56</v>
      </c>
      <c r="F130" s="8"/>
      <c r="G130" s="15"/>
      <c r="H130" s="17">
        <f t="shared" si="26"/>
        <v>0</v>
      </c>
      <c r="I130" s="113">
        <f t="shared" si="27"/>
        <v>0</v>
      </c>
      <c r="J130" s="113">
        <f t="shared" si="28"/>
        <v>0</v>
      </c>
      <c r="K130" s="248">
        <f t="shared" si="29"/>
        <v>0</v>
      </c>
      <c r="L130" s="114"/>
      <c r="M130" s="114"/>
      <c r="N130" s="114"/>
      <c r="O130" s="114"/>
      <c r="P130" s="114"/>
    </row>
    <row r="131" spans="1:16" s="115" customFormat="1">
      <c r="A131" s="247"/>
      <c r="B131" s="110" t="s">
        <v>174</v>
      </c>
      <c r="C131" s="18" t="s">
        <v>102</v>
      </c>
      <c r="D131" s="112">
        <v>10</v>
      </c>
      <c r="E131" s="119" t="s">
        <v>56</v>
      </c>
      <c r="F131" s="5"/>
      <c r="G131" s="5"/>
      <c r="H131" s="17">
        <f t="shared" si="26"/>
        <v>0</v>
      </c>
      <c r="I131" s="113">
        <f t="shared" si="27"/>
        <v>0</v>
      </c>
      <c r="J131" s="113">
        <f t="shared" si="28"/>
        <v>0</v>
      </c>
      <c r="K131" s="248">
        <f t="shared" si="29"/>
        <v>0</v>
      </c>
      <c r="L131" s="114"/>
      <c r="M131" s="114"/>
      <c r="N131" s="114"/>
      <c r="O131" s="114"/>
      <c r="P131" s="114"/>
    </row>
    <row r="132" spans="1:16" s="115" customFormat="1">
      <c r="A132" s="247"/>
      <c r="B132" s="110" t="s">
        <v>175</v>
      </c>
      <c r="C132" s="18" t="s">
        <v>100</v>
      </c>
      <c r="D132" s="112">
        <v>8</v>
      </c>
      <c r="E132" s="119" t="s">
        <v>56</v>
      </c>
      <c r="F132" s="5"/>
      <c r="G132" s="5"/>
      <c r="H132" s="17">
        <f t="shared" si="26"/>
        <v>0</v>
      </c>
      <c r="I132" s="113">
        <f t="shared" si="27"/>
        <v>0</v>
      </c>
      <c r="J132" s="113">
        <f t="shared" si="28"/>
        <v>0</v>
      </c>
      <c r="K132" s="248">
        <f t="shared" si="29"/>
        <v>0</v>
      </c>
      <c r="L132" s="114"/>
      <c r="M132" s="114"/>
      <c r="N132" s="114"/>
      <c r="O132" s="114"/>
      <c r="P132" s="114"/>
    </row>
    <row r="133" spans="1:16" s="115" customFormat="1">
      <c r="A133" s="247"/>
      <c r="B133" s="110" t="s">
        <v>176</v>
      </c>
      <c r="C133" s="18" t="s">
        <v>101</v>
      </c>
      <c r="D133" s="112">
        <v>8</v>
      </c>
      <c r="E133" s="119" t="s">
        <v>56</v>
      </c>
      <c r="F133" s="5"/>
      <c r="G133" s="5"/>
      <c r="H133" s="17">
        <f t="shared" si="26"/>
        <v>0</v>
      </c>
      <c r="I133" s="113">
        <f t="shared" si="27"/>
        <v>0</v>
      </c>
      <c r="J133" s="113">
        <f t="shared" si="28"/>
        <v>0</v>
      </c>
      <c r="K133" s="248">
        <f t="shared" si="29"/>
        <v>0</v>
      </c>
      <c r="L133" s="114"/>
      <c r="M133" s="114"/>
      <c r="N133" s="114"/>
      <c r="O133" s="114"/>
      <c r="P133" s="114"/>
    </row>
    <row r="134" spans="1:16" s="115" customFormat="1" ht="25.5">
      <c r="A134" s="247"/>
      <c r="B134" s="110" t="s">
        <v>177</v>
      </c>
      <c r="C134" s="18" t="s">
        <v>193</v>
      </c>
      <c r="D134" s="112">
        <v>15</v>
      </c>
      <c r="E134" s="119" t="s">
        <v>13</v>
      </c>
      <c r="F134" s="5"/>
      <c r="G134" s="5"/>
      <c r="H134" s="17">
        <f t="shared" si="26"/>
        <v>0</v>
      </c>
      <c r="I134" s="113">
        <f t="shared" si="27"/>
        <v>0</v>
      </c>
      <c r="J134" s="113">
        <f t="shared" si="28"/>
        <v>0</v>
      </c>
      <c r="K134" s="248">
        <f t="shared" si="29"/>
        <v>0</v>
      </c>
      <c r="L134" s="114"/>
      <c r="M134" s="114"/>
      <c r="N134" s="114"/>
      <c r="O134" s="114"/>
      <c r="P134" s="114"/>
    </row>
    <row r="135" spans="1:16" s="115" customFormat="1" ht="25.5">
      <c r="A135" s="258"/>
      <c r="B135" s="120" t="s">
        <v>178</v>
      </c>
      <c r="C135" s="143" t="s">
        <v>651</v>
      </c>
      <c r="D135" s="144">
        <v>1</v>
      </c>
      <c r="E135" s="122" t="s">
        <v>13</v>
      </c>
      <c r="F135" s="11"/>
      <c r="G135" s="12"/>
      <c r="H135" s="26">
        <f t="shared" si="26"/>
        <v>0</v>
      </c>
      <c r="I135" s="123">
        <f t="shared" si="27"/>
        <v>0</v>
      </c>
      <c r="J135" s="123">
        <f t="shared" si="28"/>
        <v>0</v>
      </c>
      <c r="K135" s="251">
        <f t="shared" si="29"/>
        <v>0</v>
      </c>
      <c r="L135" s="114"/>
      <c r="M135" s="114"/>
      <c r="N135" s="114"/>
      <c r="O135" s="114"/>
      <c r="P135" s="114"/>
    </row>
    <row r="136" spans="1:16" s="84" customFormat="1">
      <c r="A136" s="244"/>
      <c r="B136" s="107">
        <v>14</v>
      </c>
      <c r="C136" s="108" t="s">
        <v>67</v>
      </c>
      <c r="D136" s="108"/>
      <c r="E136" s="108"/>
      <c r="F136" s="108"/>
      <c r="G136" s="108"/>
      <c r="H136" s="108"/>
      <c r="I136" s="108"/>
      <c r="J136" s="108"/>
      <c r="K136" s="108"/>
      <c r="L136" s="114"/>
      <c r="M136" s="114"/>
      <c r="N136" s="114"/>
      <c r="O136" s="114"/>
      <c r="P136" s="114"/>
    </row>
    <row r="137" spans="1:16" s="148" customFormat="1" ht="25.5">
      <c r="A137" s="245"/>
      <c r="B137" s="124" t="s">
        <v>669</v>
      </c>
      <c r="C137" s="20" t="s">
        <v>610</v>
      </c>
      <c r="D137" s="285">
        <v>55</v>
      </c>
      <c r="E137" s="147" t="s">
        <v>13</v>
      </c>
      <c r="F137" s="13"/>
      <c r="G137" s="231"/>
      <c r="H137" s="22">
        <f t="shared" ref="H137:H143" si="30">SUM(F137:G137)*D137</f>
        <v>0</v>
      </c>
      <c r="I137" s="30">
        <f>TRUNC(F137*(1+$K$3),2)</f>
        <v>0</v>
      </c>
      <c r="J137" s="30">
        <f>TRUNC(G137*(1+$K$3),2)</f>
        <v>0</v>
      </c>
      <c r="K137" s="252">
        <f t="shared" ref="K137:K143" si="31">SUM(I137:J137)*D137</f>
        <v>0</v>
      </c>
      <c r="L137" s="114"/>
      <c r="M137" s="114"/>
      <c r="N137" s="114"/>
      <c r="O137" s="114"/>
      <c r="P137" s="114"/>
    </row>
    <row r="138" spans="1:16" s="115" customFormat="1">
      <c r="A138" s="247"/>
      <c r="B138" s="110" t="s">
        <v>670</v>
      </c>
      <c r="C138" s="18" t="s">
        <v>68</v>
      </c>
      <c r="D138" s="112">
        <v>1</v>
      </c>
      <c r="E138" s="119" t="s">
        <v>56</v>
      </c>
      <c r="F138" s="5"/>
      <c r="G138" s="5"/>
      <c r="H138" s="17">
        <f t="shared" si="30"/>
        <v>0</v>
      </c>
      <c r="I138" s="113">
        <f>TRUNC(F138*(1+$K$3),2)</f>
        <v>0</v>
      </c>
      <c r="J138" s="113">
        <f>TRUNC(G138*(1+$K$3),2)</f>
        <v>0</v>
      </c>
      <c r="K138" s="248">
        <f t="shared" si="31"/>
        <v>0</v>
      </c>
      <c r="L138" s="114"/>
      <c r="M138" s="114"/>
      <c r="N138" s="114"/>
      <c r="O138" s="114"/>
      <c r="P138" s="114"/>
    </row>
    <row r="139" spans="1:16" s="115" customFormat="1">
      <c r="A139" s="247"/>
      <c r="B139" s="110" t="s">
        <v>671</v>
      </c>
      <c r="C139" s="18" t="s">
        <v>233</v>
      </c>
      <c r="D139" s="112">
        <v>16</v>
      </c>
      <c r="E139" s="119" t="s">
        <v>56</v>
      </c>
      <c r="F139" s="5"/>
      <c r="G139" s="17" t="s">
        <v>16</v>
      </c>
      <c r="H139" s="17">
        <f t="shared" si="30"/>
        <v>0</v>
      </c>
      <c r="I139" s="113">
        <f t="shared" ref="I139:I144" si="32">TRUNC(F139*(1+$K$3),2)</f>
        <v>0</v>
      </c>
      <c r="J139" s="113" t="s">
        <v>16</v>
      </c>
      <c r="K139" s="248">
        <f t="shared" si="31"/>
        <v>0</v>
      </c>
      <c r="L139" s="114"/>
      <c r="M139" s="114"/>
      <c r="N139" s="114"/>
      <c r="O139" s="114"/>
      <c r="P139" s="114"/>
    </row>
    <row r="140" spans="1:16" s="115" customFormat="1">
      <c r="A140" s="247"/>
      <c r="B140" s="110" t="s">
        <v>672</v>
      </c>
      <c r="C140" s="18" t="s">
        <v>234</v>
      </c>
      <c r="D140" s="112">
        <v>13</v>
      </c>
      <c r="E140" s="119" t="s">
        <v>56</v>
      </c>
      <c r="F140" s="5"/>
      <c r="G140" s="17" t="s">
        <v>16</v>
      </c>
      <c r="H140" s="17">
        <f t="shared" si="30"/>
        <v>0</v>
      </c>
      <c r="I140" s="113">
        <f t="shared" si="32"/>
        <v>0</v>
      </c>
      <c r="J140" s="113" t="s">
        <v>16</v>
      </c>
      <c r="K140" s="248">
        <f t="shared" si="31"/>
        <v>0</v>
      </c>
      <c r="L140" s="114"/>
      <c r="M140" s="114"/>
      <c r="N140" s="114"/>
      <c r="O140" s="114"/>
      <c r="P140" s="114"/>
    </row>
    <row r="141" spans="1:16" s="115" customFormat="1" ht="25.5">
      <c r="A141" s="247"/>
      <c r="B141" s="110" t="s">
        <v>673</v>
      </c>
      <c r="C141" s="18" t="s">
        <v>194</v>
      </c>
      <c r="D141" s="112">
        <v>2</v>
      </c>
      <c r="E141" s="119" t="s">
        <v>56</v>
      </c>
      <c r="F141" s="5"/>
      <c r="G141" s="5"/>
      <c r="H141" s="17">
        <f t="shared" si="30"/>
        <v>0</v>
      </c>
      <c r="I141" s="113">
        <f t="shared" si="32"/>
        <v>0</v>
      </c>
      <c r="J141" s="113">
        <f>TRUNC(G141*(1+$K$3),2)</f>
        <v>0</v>
      </c>
      <c r="K141" s="248">
        <f t="shared" si="31"/>
        <v>0</v>
      </c>
      <c r="L141" s="114"/>
      <c r="M141" s="114"/>
      <c r="N141" s="114"/>
      <c r="O141" s="114"/>
      <c r="P141" s="114"/>
    </row>
    <row r="142" spans="1:16" s="115" customFormat="1">
      <c r="A142" s="247"/>
      <c r="B142" s="110" t="s">
        <v>674</v>
      </c>
      <c r="C142" s="18" t="s">
        <v>666</v>
      </c>
      <c r="D142" s="112">
        <v>2</v>
      </c>
      <c r="E142" s="119" t="s">
        <v>56</v>
      </c>
      <c r="F142" s="5"/>
      <c r="G142" s="17" t="s">
        <v>16</v>
      </c>
      <c r="H142" s="17">
        <f t="shared" si="30"/>
        <v>0</v>
      </c>
      <c r="I142" s="113">
        <f t="shared" si="32"/>
        <v>0</v>
      </c>
      <c r="J142" s="113" t="s">
        <v>16</v>
      </c>
      <c r="K142" s="248">
        <f t="shared" si="31"/>
        <v>0</v>
      </c>
      <c r="L142" s="114"/>
      <c r="M142" s="114"/>
      <c r="N142" s="114"/>
      <c r="O142" s="114"/>
      <c r="P142" s="114"/>
    </row>
    <row r="143" spans="1:16" s="115" customFormat="1" ht="38.25">
      <c r="A143" s="247"/>
      <c r="B143" s="110" t="s">
        <v>675</v>
      </c>
      <c r="C143" s="18" t="s">
        <v>225</v>
      </c>
      <c r="D143" s="112">
        <v>36</v>
      </c>
      <c r="E143" s="119" t="s">
        <v>13</v>
      </c>
      <c r="F143" s="5"/>
      <c r="G143" s="5"/>
      <c r="H143" s="17">
        <f t="shared" si="30"/>
        <v>0</v>
      </c>
      <c r="I143" s="113">
        <f t="shared" si="32"/>
        <v>0</v>
      </c>
      <c r="J143" s="113">
        <f>TRUNC(G143*(1+$K$3),2)</f>
        <v>0</v>
      </c>
      <c r="K143" s="248">
        <f t="shared" si="31"/>
        <v>0</v>
      </c>
      <c r="L143" s="114"/>
      <c r="M143" s="114"/>
      <c r="N143" s="114"/>
      <c r="O143" s="114"/>
      <c r="P143" s="114"/>
    </row>
    <row r="144" spans="1:16" s="115" customFormat="1">
      <c r="A144" s="250"/>
      <c r="B144" s="120" t="s">
        <v>676</v>
      </c>
      <c r="C144" s="24" t="s">
        <v>69</v>
      </c>
      <c r="D144" s="121">
        <v>580</v>
      </c>
      <c r="E144" s="122" t="s">
        <v>13</v>
      </c>
      <c r="F144" s="9"/>
      <c r="G144" s="9"/>
      <c r="H144" s="26">
        <f>SUM(F144:G144)*D144</f>
        <v>0</v>
      </c>
      <c r="I144" s="123">
        <f t="shared" si="32"/>
        <v>0</v>
      </c>
      <c r="J144" s="123">
        <f>TRUNC(G144*(1+$K$3),2)</f>
        <v>0</v>
      </c>
      <c r="K144" s="251">
        <f>SUM(I144:J144)*D144</f>
        <v>0</v>
      </c>
      <c r="L144" s="114"/>
      <c r="M144" s="114"/>
      <c r="N144" s="114"/>
      <c r="O144" s="114"/>
      <c r="P144" s="114"/>
    </row>
    <row r="145" spans="1:16" s="115" customFormat="1">
      <c r="A145" s="244"/>
      <c r="B145" s="107">
        <v>15</v>
      </c>
      <c r="C145" s="108" t="s">
        <v>668</v>
      </c>
      <c r="D145" s="108"/>
      <c r="E145" s="108"/>
      <c r="F145" s="108"/>
      <c r="G145" s="108"/>
      <c r="H145" s="108"/>
      <c r="I145" s="108"/>
      <c r="J145" s="108"/>
      <c r="K145" s="108"/>
      <c r="L145" s="114"/>
      <c r="M145" s="114"/>
      <c r="N145" s="114"/>
      <c r="O145" s="114"/>
      <c r="P145" s="114"/>
    </row>
    <row r="146" spans="1:16" s="115" customFormat="1">
      <c r="A146" s="245"/>
      <c r="B146" s="124" t="s">
        <v>677</v>
      </c>
      <c r="C146" s="20" t="s">
        <v>632</v>
      </c>
      <c r="D146" s="125">
        <v>1</v>
      </c>
      <c r="E146" s="126" t="s">
        <v>283</v>
      </c>
      <c r="F146" s="10"/>
      <c r="G146" s="10"/>
      <c r="H146" s="22">
        <f t="shared" ref="H146:H155" si="33">SUM(F146:G146)*D146</f>
        <v>0</v>
      </c>
      <c r="I146" s="30">
        <f>TRUNC(F146*(1+$K$3),2)</f>
        <v>0</v>
      </c>
      <c r="J146" s="30">
        <f>TRUNC(G146*(1+$K$3),2)</f>
        <v>0</v>
      </c>
      <c r="K146" s="252">
        <f t="shared" ref="K146:K155" si="34">SUM(I146:J146)*D146</f>
        <v>0</v>
      </c>
      <c r="L146" s="114"/>
      <c r="M146" s="114"/>
      <c r="N146" s="114"/>
      <c r="O146" s="114"/>
      <c r="P146" s="114"/>
    </row>
    <row r="147" spans="1:16" s="115" customFormat="1">
      <c r="A147" s="247"/>
      <c r="B147" s="110" t="s">
        <v>678</v>
      </c>
      <c r="C147" s="18" t="s">
        <v>633</v>
      </c>
      <c r="D147" s="112">
        <v>1</v>
      </c>
      <c r="E147" s="119" t="s">
        <v>283</v>
      </c>
      <c r="F147" s="5"/>
      <c r="G147" s="5"/>
      <c r="H147" s="17">
        <f t="shared" si="33"/>
        <v>0</v>
      </c>
      <c r="I147" s="113">
        <f>TRUNC(F147*(1+$K$3),2)</f>
        <v>0</v>
      </c>
      <c r="J147" s="113">
        <f>TRUNC(G147*(1+$K$3),2)</f>
        <v>0</v>
      </c>
      <c r="K147" s="248">
        <f t="shared" si="34"/>
        <v>0</v>
      </c>
      <c r="L147" s="114"/>
      <c r="M147" s="114"/>
      <c r="N147" s="114"/>
      <c r="O147" s="114"/>
      <c r="P147" s="114"/>
    </row>
    <row r="148" spans="1:16" s="115" customFormat="1">
      <c r="A148" s="247"/>
      <c r="B148" s="110" t="s">
        <v>679</v>
      </c>
      <c r="C148" s="18" t="s">
        <v>630</v>
      </c>
      <c r="D148" s="112">
        <v>5</v>
      </c>
      <c r="E148" s="119" t="s">
        <v>13</v>
      </c>
      <c r="F148" s="17" t="s">
        <v>16</v>
      </c>
      <c r="G148" s="5"/>
      <c r="H148" s="17">
        <f t="shared" si="33"/>
        <v>0</v>
      </c>
      <c r="I148" s="113" t="s">
        <v>16</v>
      </c>
      <c r="J148" s="113">
        <f t="shared" ref="J148:J154" si="35">TRUNC(G148*(1+$K$3),2)</f>
        <v>0</v>
      </c>
      <c r="K148" s="248">
        <f t="shared" si="34"/>
        <v>0</v>
      </c>
      <c r="L148" s="114"/>
      <c r="M148" s="114"/>
      <c r="N148" s="114"/>
      <c r="O148" s="114"/>
      <c r="P148" s="114"/>
    </row>
    <row r="149" spans="1:16" s="115" customFormat="1">
      <c r="A149" s="247"/>
      <c r="B149" s="110" t="s">
        <v>680</v>
      </c>
      <c r="C149" s="18" t="s">
        <v>634</v>
      </c>
      <c r="D149" s="112">
        <v>1</v>
      </c>
      <c r="E149" s="119" t="s">
        <v>56</v>
      </c>
      <c r="F149" s="5"/>
      <c r="G149" s="5"/>
      <c r="H149" s="17">
        <f t="shared" si="33"/>
        <v>0</v>
      </c>
      <c r="I149" s="113">
        <f t="shared" ref="I149:I156" si="36">TRUNC(F149*(1+$K$3),2)</f>
        <v>0</v>
      </c>
      <c r="J149" s="113">
        <f t="shared" si="35"/>
        <v>0</v>
      </c>
      <c r="K149" s="248">
        <f t="shared" si="34"/>
        <v>0</v>
      </c>
      <c r="L149" s="114"/>
      <c r="M149" s="114"/>
      <c r="N149" s="114"/>
      <c r="O149" s="114"/>
      <c r="P149" s="114"/>
    </row>
    <row r="150" spans="1:16" s="115" customFormat="1">
      <c r="A150" s="247"/>
      <c r="B150" s="110" t="s">
        <v>681</v>
      </c>
      <c r="C150" s="18" t="s">
        <v>631</v>
      </c>
      <c r="D150" s="112">
        <v>40</v>
      </c>
      <c r="E150" s="119" t="s">
        <v>13</v>
      </c>
      <c r="F150" s="5"/>
      <c r="G150" s="5"/>
      <c r="H150" s="17">
        <f t="shared" si="33"/>
        <v>0</v>
      </c>
      <c r="I150" s="113">
        <f t="shared" si="36"/>
        <v>0</v>
      </c>
      <c r="J150" s="113">
        <f t="shared" si="35"/>
        <v>0</v>
      </c>
      <c r="K150" s="248">
        <f t="shared" si="34"/>
        <v>0</v>
      </c>
      <c r="L150" s="114"/>
      <c r="M150" s="114"/>
      <c r="N150" s="114"/>
      <c r="O150" s="114"/>
      <c r="P150" s="114"/>
    </row>
    <row r="151" spans="1:16" s="115" customFormat="1">
      <c r="A151" s="247"/>
      <c r="B151" s="110" t="s">
        <v>682</v>
      </c>
      <c r="C151" s="18" t="s">
        <v>635</v>
      </c>
      <c r="D151" s="112">
        <v>1</v>
      </c>
      <c r="E151" s="119" t="s">
        <v>283</v>
      </c>
      <c r="F151" s="5"/>
      <c r="G151" s="5"/>
      <c r="H151" s="17">
        <f t="shared" si="33"/>
        <v>0</v>
      </c>
      <c r="I151" s="113">
        <f t="shared" si="36"/>
        <v>0</v>
      </c>
      <c r="J151" s="113">
        <f t="shared" si="35"/>
        <v>0</v>
      </c>
      <c r="K151" s="248">
        <f t="shared" si="34"/>
        <v>0</v>
      </c>
      <c r="L151" s="114"/>
      <c r="M151" s="114"/>
      <c r="N151" s="114"/>
      <c r="O151" s="114"/>
      <c r="P151" s="114"/>
    </row>
    <row r="152" spans="1:16" s="115" customFormat="1">
      <c r="A152" s="247"/>
      <c r="B152" s="110" t="s">
        <v>683</v>
      </c>
      <c r="C152" s="18" t="s">
        <v>636</v>
      </c>
      <c r="D152" s="112">
        <v>90</v>
      </c>
      <c r="E152" s="119" t="s">
        <v>13</v>
      </c>
      <c r="F152" s="5"/>
      <c r="G152" s="5"/>
      <c r="H152" s="17">
        <f t="shared" si="33"/>
        <v>0</v>
      </c>
      <c r="I152" s="113">
        <f t="shared" si="36"/>
        <v>0</v>
      </c>
      <c r="J152" s="113">
        <f t="shared" si="35"/>
        <v>0</v>
      </c>
      <c r="K152" s="248">
        <f t="shared" si="34"/>
        <v>0</v>
      </c>
      <c r="L152" s="114"/>
      <c r="M152" s="114"/>
      <c r="N152" s="114"/>
      <c r="O152" s="114"/>
      <c r="P152" s="114"/>
    </row>
    <row r="153" spans="1:16" s="115" customFormat="1">
      <c r="A153" s="247"/>
      <c r="B153" s="110" t="s">
        <v>684</v>
      </c>
      <c r="C153" s="18" t="s">
        <v>637</v>
      </c>
      <c r="D153" s="112">
        <v>1</v>
      </c>
      <c r="E153" s="119" t="s">
        <v>56</v>
      </c>
      <c r="F153" s="5"/>
      <c r="G153" s="5"/>
      <c r="H153" s="17">
        <f t="shared" si="33"/>
        <v>0</v>
      </c>
      <c r="I153" s="113">
        <f t="shared" si="36"/>
        <v>0</v>
      </c>
      <c r="J153" s="113">
        <f t="shared" si="35"/>
        <v>0</v>
      </c>
      <c r="K153" s="248">
        <f t="shared" si="34"/>
        <v>0</v>
      </c>
      <c r="L153" s="114"/>
      <c r="M153" s="114"/>
      <c r="N153" s="114"/>
      <c r="O153" s="114"/>
      <c r="P153" s="114"/>
    </row>
    <row r="154" spans="1:16" s="115" customFormat="1">
      <c r="A154" s="247"/>
      <c r="B154" s="110" t="s">
        <v>685</v>
      </c>
      <c r="C154" s="18" t="s">
        <v>638</v>
      </c>
      <c r="D154" s="112">
        <v>42</v>
      </c>
      <c r="E154" s="119" t="s">
        <v>13</v>
      </c>
      <c r="F154" s="5"/>
      <c r="G154" s="5"/>
      <c r="H154" s="17">
        <f t="shared" si="33"/>
        <v>0</v>
      </c>
      <c r="I154" s="113">
        <f t="shared" si="36"/>
        <v>0</v>
      </c>
      <c r="J154" s="113">
        <f t="shared" si="35"/>
        <v>0</v>
      </c>
      <c r="K154" s="248">
        <f t="shared" si="34"/>
        <v>0</v>
      </c>
      <c r="L154" s="114"/>
      <c r="M154" s="114"/>
      <c r="N154" s="114"/>
      <c r="O154" s="114"/>
      <c r="P154" s="114"/>
    </row>
    <row r="155" spans="1:16" s="115" customFormat="1" ht="25.5">
      <c r="A155" s="247"/>
      <c r="B155" s="110" t="s">
        <v>686</v>
      </c>
      <c r="C155" s="18" t="s">
        <v>627</v>
      </c>
      <c r="D155" s="112">
        <v>150</v>
      </c>
      <c r="E155" s="119" t="s">
        <v>18</v>
      </c>
      <c r="F155" s="5"/>
      <c r="G155" s="17" t="s">
        <v>16</v>
      </c>
      <c r="H155" s="17">
        <f t="shared" si="33"/>
        <v>0</v>
      </c>
      <c r="I155" s="113">
        <f t="shared" si="36"/>
        <v>0</v>
      </c>
      <c r="J155" s="113" t="s">
        <v>16</v>
      </c>
      <c r="K155" s="248">
        <f t="shared" si="34"/>
        <v>0</v>
      </c>
      <c r="L155" s="114"/>
      <c r="M155" s="114"/>
      <c r="N155" s="114"/>
      <c r="O155" s="114"/>
      <c r="P155" s="114"/>
    </row>
    <row r="156" spans="1:16" s="115" customFormat="1" ht="14.45" customHeight="1">
      <c r="A156" s="247"/>
      <c r="B156" s="110" t="s">
        <v>687</v>
      </c>
      <c r="C156" s="18" t="s">
        <v>625</v>
      </c>
      <c r="D156" s="112">
        <v>40</v>
      </c>
      <c r="E156" s="119" t="s">
        <v>626</v>
      </c>
      <c r="F156" s="5"/>
      <c r="G156" s="17" t="s">
        <v>16</v>
      </c>
      <c r="H156" s="17">
        <f>SUM(F156:G156)*D156</f>
        <v>0</v>
      </c>
      <c r="I156" s="113">
        <f t="shared" si="36"/>
        <v>0</v>
      </c>
      <c r="J156" s="113" t="s">
        <v>16</v>
      </c>
      <c r="K156" s="248">
        <f>SUM(I156:J156)*D156</f>
        <v>0</v>
      </c>
      <c r="L156" s="114"/>
      <c r="M156" s="114"/>
      <c r="N156" s="114"/>
      <c r="O156" s="114"/>
      <c r="P156" s="114"/>
    </row>
    <row r="157" spans="1:16" s="115" customFormat="1">
      <c r="A157" s="247"/>
      <c r="B157" s="110" t="s">
        <v>690</v>
      </c>
      <c r="C157" s="116" t="s">
        <v>689</v>
      </c>
      <c r="D157" s="116"/>
      <c r="E157" s="116"/>
      <c r="F157" s="116" t="s">
        <v>319</v>
      </c>
      <c r="G157" s="116"/>
      <c r="H157" s="116"/>
      <c r="I157" s="116"/>
      <c r="J157" s="116"/>
      <c r="K157" s="249"/>
      <c r="L157" s="114"/>
      <c r="M157" s="114"/>
      <c r="N157" s="114"/>
      <c r="O157" s="114"/>
      <c r="P157" s="114"/>
    </row>
    <row r="158" spans="1:16" s="115" customFormat="1" ht="25.5">
      <c r="A158" s="250"/>
      <c r="B158" s="120" t="s">
        <v>691</v>
      </c>
      <c r="C158" s="24" t="s">
        <v>182</v>
      </c>
      <c r="D158" s="121">
        <v>450</v>
      </c>
      <c r="E158" s="122" t="s">
        <v>13</v>
      </c>
      <c r="F158" s="9"/>
      <c r="G158" s="9"/>
      <c r="H158" s="26">
        <f>SUM(F158:G158)*D158</f>
        <v>0</v>
      </c>
      <c r="I158" s="123">
        <f>TRUNC(F158*(1+$K$3),2)</f>
        <v>0</v>
      </c>
      <c r="J158" s="123">
        <f>TRUNC(G158*(1+$K$3),2)</f>
        <v>0</v>
      </c>
      <c r="K158" s="251">
        <f>SUM(I158:J158)*D158</f>
        <v>0</v>
      </c>
      <c r="L158" s="114"/>
      <c r="M158" s="114"/>
      <c r="N158" s="114"/>
      <c r="O158" s="114"/>
      <c r="P158" s="114"/>
    </row>
    <row r="159" spans="1:16" s="84" customFormat="1">
      <c r="A159" s="259"/>
      <c r="B159" s="149"/>
      <c r="C159" s="150" t="s">
        <v>64</v>
      </c>
      <c r="D159" s="151"/>
      <c r="E159" s="152"/>
      <c r="F159" s="153">
        <f>SUMPRODUCT($D18:$D158,F18:F158)</f>
        <v>0</v>
      </c>
      <c r="G159" s="153">
        <f>SUMPRODUCT($D18:$D158,G18:G158)</f>
        <v>0</v>
      </c>
      <c r="H159" s="260">
        <f>SUM(H18:H158)</f>
        <v>0</v>
      </c>
      <c r="I159" s="153">
        <f t="shared" ref="I159:J159" si="37">SUMPRODUCT($D18:$D158,I18:I158)</f>
        <v>0</v>
      </c>
      <c r="J159" s="153">
        <f t="shared" si="37"/>
        <v>0</v>
      </c>
      <c r="K159" s="260">
        <f>SUM(K18:K158)</f>
        <v>0</v>
      </c>
    </row>
    <row r="160" spans="1:16" s="106" customFormat="1">
      <c r="A160" s="261"/>
      <c r="B160" s="154" t="s">
        <v>44</v>
      </c>
      <c r="C160" s="155" t="s">
        <v>24</v>
      </c>
      <c r="D160" s="155"/>
      <c r="E160" s="155"/>
      <c r="F160" s="155"/>
      <c r="G160" s="155"/>
      <c r="H160" s="155"/>
      <c r="I160" s="155"/>
      <c r="J160" s="155"/>
      <c r="K160" s="155"/>
    </row>
    <row r="161" spans="1:11" s="84" customFormat="1">
      <c r="A161" s="244"/>
      <c r="B161" s="107">
        <v>1</v>
      </c>
      <c r="C161" s="108" t="s">
        <v>125</v>
      </c>
      <c r="D161" s="108"/>
      <c r="E161" s="108"/>
      <c r="F161" s="108"/>
      <c r="G161" s="108"/>
      <c r="H161" s="108"/>
      <c r="I161" s="108"/>
      <c r="J161" s="108"/>
      <c r="K161" s="108"/>
    </row>
    <row r="162" spans="1:11" s="161" customFormat="1" ht="51">
      <c r="A162" s="262"/>
      <c r="B162" s="156" t="s">
        <v>0</v>
      </c>
      <c r="C162" s="157" t="s">
        <v>247</v>
      </c>
      <c r="D162" s="151">
        <v>1</v>
      </c>
      <c r="E162" s="158" t="s">
        <v>56</v>
      </c>
      <c r="F162" s="16"/>
      <c r="G162" s="16"/>
      <c r="H162" s="159">
        <f>SUM(F162:G162)*D162</f>
        <v>0</v>
      </c>
      <c r="I162" s="160">
        <f>TRUNC(F162*(1+$K$3),2)</f>
        <v>0</v>
      </c>
      <c r="J162" s="160">
        <f>TRUNC(G162*(1+$K$3),2)</f>
        <v>0</v>
      </c>
      <c r="K162" s="263">
        <f>SUM(I162:J162)*D162</f>
        <v>0</v>
      </c>
    </row>
    <row r="163" spans="1:11" s="84" customFormat="1">
      <c r="A163" s="244"/>
      <c r="B163" s="107">
        <v>2</v>
      </c>
      <c r="C163" s="108" t="s">
        <v>126</v>
      </c>
      <c r="D163" s="108"/>
      <c r="E163" s="108"/>
      <c r="F163" s="108"/>
      <c r="G163" s="108"/>
      <c r="H163" s="108"/>
      <c r="I163" s="108"/>
      <c r="J163" s="108"/>
      <c r="K163" s="108"/>
    </row>
    <row r="164" spans="1:11" s="84" customFormat="1" ht="51">
      <c r="A164" s="264"/>
      <c r="B164" s="162" t="s">
        <v>12</v>
      </c>
      <c r="C164" s="163" t="s">
        <v>248</v>
      </c>
      <c r="D164" s="164">
        <v>10.82</v>
      </c>
      <c r="E164" s="165" t="s">
        <v>13</v>
      </c>
      <c r="F164" s="16"/>
      <c r="G164" s="159" t="s">
        <v>16</v>
      </c>
      <c r="H164" s="159">
        <f>SUM(F164:G164)*D164</f>
        <v>0</v>
      </c>
      <c r="I164" s="160">
        <f>TRUNC(F164*(1+$K$3),2)</f>
        <v>0</v>
      </c>
      <c r="J164" s="160" t="s">
        <v>16</v>
      </c>
      <c r="K164" s="263">
        <f>SUM(I164:J164)*D164</f>
        <v>0</v>
      </c>
    </row>
    <row r="165" spans="1:11" s="84" customFormat="1">
      <c r="A165" s="244"/>
      <c r="B165" s="107">
        <v>3</v>
      </c>
      <c r="C165" s="108" t="s">
        <v>197</v>
      </c>
      <c r="D165" s="108"/>
      <c r="E165" s="108"/>
      <c r="F165" s="108"/>
      <c r="G165" s="108"/>
      <c r="H165" s="108"/>
      <c r="I165" s="108"/>
      <c r="J165" s="108"/>
      <c r="K165" s="108"/>
    </row>
    <row r="166" spans="1:11" s="166" customFormat="1" ht="25.5">
      <c r="A166" s="264"/>
      <c r="B166" s="162" t="s">
        <v>26</v>
      </c>
      <c r="C166" s="163" t="s">
        <v>652</v>
      </c>
      <c r="D166" s="164">
        <v>1</v>
      </c>
      <c r="E166" s="165" t="s">
        <v>10</v>
      </c>
      <c r="F166" s="16"/>
      <c r="G166" s="16"/>
      <c r="H166" s="159">
        <f>SUM(F166:G166)*D166</f>
        <v>0</v>
      </c>
      <c r="I166" s="160">
        <f>TRUNC(F166*(1+$K$3),2)</f>
        <v>0</v>
      </c>
      <c r="J166" s="160">
        <f>TRUNC(G166*(1+$K$3),2)</f>
        <v>0</v>
      </c>
      <c r="K166" s="263">
        <f>SUM(I166:J166)*D166</f>
        <v>0</v>
      </c>
    </row>
    <row r="167" spans="1:11" s="84" customFormat="1">
      <c r="A167" s="244"/>
      <c r="B167" s="107">
        <v>4</v>
      </c>
      <c r="C167" s="108" t="s">
        <v>87</v>
      </c>
      <c r="D167" s="108"/>
      <c r="E167" s="108"/>
      <c r="F167" s="108"/>
      <c r="G167" s="108"/>
      <c r="H167" s="108"/>
      <c r="I167" s="108"/>
      <c r="J167" s="108"/>
      <c r="K167" s="108"/>
    </row>
    <row r="168" spans="1:11" s="161" customFormat="1" ht="38.25">
      <c r="A168" s="245"/>
      <c r="B168" s="124" t="s">
        <v>29</v>
      </c>
      <c r="C168" s="20" t="s">
        <v>249</v>
      </c>
      <c r="D168" s="125">
        <v>2</v>
      </c>
      <c r="E168" s="126" t="s">
        <v>56</v>
      </c>
      <c r="F168" s="10"/>
      <c r="G168" s="10"/>
      <c r="H168" s="22">
        <f t="shared" ref="H168:H174" si="38">SUM(F168:G168)*D168</f>
        <v>0</v>
      </c>
      <c r="I168" s="30">
        <f t="shared" ref="I168:J174" si="39">TRUNC(F168*(1+$K$3),2)</f>
        <v>0</v>
      </c>
      <c r="J168" s="30">
        <f t="shared" si="39"/>
        <v>0</v>
      </c>
      <c r="K168" s="252">
        <f t="shared" ref="K168:K174" si="40">SUM(I168:J168)*D168</f>
        <v>0</v>
      </c>
    </row>
    <row r="169" spans="1:11" s="161" customFormat="1" ht="38.25">
      <c r="A169" s="247"/>
      <c r="B169" s="110" t="s">
        <v>120</v>
      </c>
      <c r="C169" s="18" t="s">
        <v>250</v>
      </c>
      <c r="D169" s="112">
        <v>1</v>
      </c>
      <c r="E169" s="119" t="s">
        <v>56</v>
      </c>
      <c r="F169" s="5"/>
      <c r="G169" s="5"/>
      <c r="H169" s="17">
        <f t="shared" si="38"/>
        <v>0</v>
      </c>
      <c r="I169" s="113">
        <f t="shared" si="39"/>
        <v>0</v>
      </c>
      <c r="J169" s="113">
        <f t="shared" si="39"/>
        <v>0</v>
      </c>
      <c r="K169" s="248">
        <f t="shared" si="40"/>
        <v>0</v>
      </c>
    </row>
    <row r="170" spans="1:11" s="161" customFormat="1" ht="25.5">
      <c r="A170" s="247"/>
      <c r="B170" s="110" t="s">
        <v>286</v>
      </c>
      <c r="C170" s="18" t="s">
        <v>251</v>
      </c>
      <c r="D170" s="112">
        <v>1</v>
      </c>
      <c r="E170" s="119" t="s">
        <v>56</v>
      </c>
      <c r="F170" s="5"/>
      <c r="G170" s="5"/>
      <c r="H170" s="17">
        <f t="shared" si="38"/>
        <v>0</v>
      </c>
      <c r="I170" s="113">
        <f t="shared" si="39"/>
        <v>0</v>
      </c>
      <c r="J170" s="113">
        <f t="shared" si="39"/>
        <v>0</v>
      </c>
      <c r="K170" s="248">
        <f t="shared" si="40"/>
        <v>0</v>
      </c>
    </row>
    <row r="171" spans="1:11" s="161" customFormat="1" ht="38.25">
      <c r="A171" s="247"/>
      <c r="B171" s="110" t="s">
        <v>287</v>
      </c>
      <c r="C171" s="18" t="s">
        <v>252</v>
      </c>
      <c r="D171" s="112">
        <v>1</v>
      </c>
      <c r="E171" s="119" t="s">
        <v>56</v>
      </c>
      <c r="F171" s="5"/>
      <c r="G171" s="5"/>
      <c r="H171" s="17">
        <f t="shared" si="38"/>
        <v>0</v>
      </c>
      <c r="I171" s="113">
        <f t="shared" si="39"/>
        <v>0</v>
      </c>
      <c r="J171" s="113">
        <f t="shared" si="39"/>
        <v>0</v>
      </c>
      <c r="K171" s="248">
        <f t="shared" si="40"/>
        <v>0</v>
      </c>
    </row>
    <row r="172" spans="1:11" s="161" customFormat="1" ht="38.25">
      <c r="A172" s="247"/>
      <c r="B172" s="110" t="s">
        <v>288</v>
      </c>
      <c r="C172" s="18" t="s">
        <v>253</v>
      </c>
      <c r="D172" s="112">
        <v>1</v>
      </c>
      <c r="E172" s="119" t="s">
        <v>56</v>
      </c>
      <c r="F172" s="5"/>
      <c r="G172" s="5"/>
      <c r="H172" s="17">
        <f t="shared" si="38"/>
        <v>0</v>
      </c>
      <c r="I172" s="113">
        <f t="shared" si="39"/>
        <v>0</v>
      </c>
      <c r="J172" s="113">
        <f t="shared" si="39"/>
        <v>0</v>
      </c>
      <c r="K172" s="248">
        <f t="shared" si="40"/>
        <v>0</v>
      </c>
    </row>
    <row r="173" spans="1:11" s="161" customFormat="1" ht="25.5">
      <c r="A173" s="247"/>
      <c r="B173" s="110" t="s">
        <v>289</v>
      </c>
      <c r="C173" s="18" t="s">
        <v>254</v>
      </c>
      <c r="D173" s="112">
        <v>1</v>
      </c>
      <c r="E173" s="119" t="s">
        <v>56</v>
      </c>
      <c r="F173" s="5"/>
      <c r="G173" s="5"/>
      <c r="H173" s="17">
        <f t="shared" si="38"/>
        <v>0</v>
      </c>
      <c r="I173" s="113">
        <f t="shared" si="39"/>
        <v>0</v>
      </c>
      <c r="J173" s="113">
        <f t="shared" si="39"/>
        <v>0</v>
      </c>
      <c r="K173" s="248">
        <f t="shared" si="40"/>
        <v>0</v>
      </c>
    </row>
    <row r="174" spans="1:11" s="161" customFormat="1" ht="25.5">
      <c r="A174" s="250"/>
      <c r="B174" s="120" t="s">
        <v>290</v>
      </c>
      <c r="C174" s="24" t="s">
        <v>255</v>
      </c>
      <c r="D174" s="121">
        <v>2</v>
      </c>
      <c r="E174" s="122" t="s">
        <v>56</v>
      </c>
      <c r="F174" s="9"/>
      <c r="G174" s="9"/>
      <c r="H174" s="26">
        <f t="shared" si="38"/>
        <v>0</v>
      </c>
      <c r="I174" s="123">
        <f t="shared" si="39"/>
        <v>0</v>
      </c>
      <c r="J174" s="123">
        <f t="shared" si="39"/>
        <v>0</v>
      </c>
      <c r="K174" s="251">
        <f t="shared" si="40"/>
        <v>0</v>
      </c>
    </row>
    <row r="175" spans="1:11" s="84" customFormat="1">
      <c r="A175" s="244"/>
      <c r="B175" s="107">
        <v>5</v>
      </c>
      <c r="C175" s="108" t="s">
        <v>127</v>
      </c>
      <c r="D175" s="108"/>
      <c r="E175" s="108"/>
      <c r="F175" s="108"/>
      <c r="G175" s="108"/>
      <c r="H175" s="108"/>
      <c r="I175" s="108"/>
      <c r="J175" s="108"/>
      <c r="K175" s="108"/>
    </row>
    <row r="176" spans="1:11" s="161" customFormat="1">
      <c r="A176" s="245"/>
      <c r="B176" s="124" t="s">
        <v>31</v>
      </c>
      <c r="C176" s="20" t="s">
        <v>256</v>
      </c>
      <c r="D176" s="125">
        <v>1</v>
      </c>
      <c r="E176" s="126" t="s">
        <v>56</v>
      </c>
      <c r="F176" s="10"/>
      <c r="G176" s="10"/>
      <c r="H176" s="22">
        <f t="shared" ref="H176:H190" si="41">SUM(F176:G176)*D176</f>
        <v>0</v>
      </c>
      <c r="I176" s="30">
        <f t="shared" ref="I176:I190" si="42">TRUNC(F176*(1+$K$3),2)</f>
        <v>0</v>
      </c>
      <c r="J176" s="30">
        <f t="shared" ref="J176:J190" si="43">TRUNC(G176*(1+$K$3),2)</f>
        <v>0</v>
      </c>
      <c r="K176" s="252">
        <f t="shared" ref="K176:K190" si="44">SUM(I176:J176)*D176</f>
        <v>0</v>
      </c>
    </row>
    <row r="177" spans="1:11" s="161" customFormat="1">
      <c r="A177" s="247"/>
      <c r="B177" s="110" t="s">
        <v>121</v>
      </c>
      <c r="C177" s="18" t="s">
        <v>257</v>
      </c>
      <c r="D177" s="112">
        <v>10</v>
      </c>
      <c r="E177" s="119" t="s">
        <v>56</v>
      </c>
      <c r="F177" s="5"/>
      <c r="G177" s="5"/>
      <c r="H177" s="17">
        <f t="shared" si="41"/>
        <v>0</v>
      </c>
      <c r="I177" s="113">
        <f t="shared" si="42"/>
        <v>0</v>
      </c>
      <c r="J177" s="113">
        <f t="shared" si="43"/>
        <v>0</v>
      </c>
      <c r="K177" s="248">
        <f t="shared" si="44"/>
        <v>0</v>
      </c>
    </row>
    <row r="178" spans="1:11" s="161" customFormat="1">
      <c r="A178" s="247"/>
      <c r="B178" s="110" t="s">
        <v>42</v>
      </c>
      <c r="C178" s="18" t="s">
        <v>258</v>
      </c>
      <c r="D178" s="112">
        <v>1</v>
      </c>
      <c r="E178" s="119" t="s">
        <v>56</v>
      </c>
      <c r="F178" s="5"/>
      <c r="G178" s="5"/>
      <c r="H178" s="17">
        <f t="shared" si="41"/>
        <v>0</v>
      </c>
      <c r="I178" s="113">
        <f t="shared" si="42"/>
        <v>0</v>
      </c>
      <c r="J178" s="113">
        <f t="shared" si="43"/>
        <v>0</v>
      </c>
      <c r="K178" s="248">
        <f t="shared" si="44"/>
        <v>0</v>
      </c>
    </row>
    <row r="179" spans="1:11" s="161" customFormat="1">
      <c r="A179" s="247"/>
      <c r="B179" s="110" t="s">
        <v>291</v>
      </c>
      <c r="C179" s="18" t="s">
        <v>665</v>
      </c>
      <c r="D179" s="112">
        <v>2</v>
      </c>
      <c r="E179" s="119" t="s">
        <v>56</v>
      </c>
      <c r="F179" s="5"/>
      <c r="G179" s="5"/>
      <c r="H179" s="17">
        <f t="shared" si="41"/>
        <v>0</v>
      </c>
      <c r="I179" s="113">
        <f t="shared" si="42"/>
        <v>0</v>
      </c>
      <c r="J179" s="113">
        <f t="shared" si="43"/>
        <v>0</v>
      </c>
      <c r="K179" s="248">
        <f t="shared" si="44"/>
        <v>0</v>
      </c>
    </row>
    <row r="180" spans="1:11" s="161" customFormat="1">
      <c r="A180" s="247"/>
      <c r="B180" s="110" t="s">
        <v>292</v>
      </c>
      <c r="C180" s="18" t="s">
        <v>653</v>
      </c>
      <c r="D180" s="112">
        <v>2</v>
      </c>
      <c r="E180" s="119" t="s">
        <v>56</v>
      </c>
      <c r="F180" s="5"/>
      <c r="G180" s="5"/>
      <c r="H180" s="17">
        <f t="shared" si="41"/>
        <v>0</v>
      </c>
      <c r="I180" s="113">
        <f t="shared" si="42"/>
        <v>0</v>
      </c>
      <c r="J180" s="113">
        <f t="shared" si="43"/>
        <v>0</v>
      </c>
      <c r="K180" s="248">
        <f t="shared" si="44"/>
        <v>0</v>
      </c>
    </row>
    <row r="181" spans="1:11" s="161" customFormat="1">
      <c r="A181" s="247"/>
      <c r="B181" s="110" t="s">
        <v>293</v>
      </c>
      <c r="C181" s="18" t="s">
        <v>259</v>
      </c>
      <c r="D181" s="112">
        <v>1</v>
      </c>
      <c r="E181" s="119" t="s">
        <v>56</v>
      </c>
      <c r="F181" s="5"/>
      <c r="G181" s="5"/>
      <c r="H181" s="17">
        <f t="shared" si="41"/>
        <v>0</v>
      </c>
      <c r="I181" s="113">
        <f t="shared" si="42"/>
        <v>0</v>
      </c>
      <c r="J181" s="113">
        <f t="shared" si="43"/>
        <v>0</v>
      </c>
      <c r="K181" s="248">
        <f t="shared" si="44"/>
        <v>0</v>
      </c>
    </row>
    <row r="182" spans="1:11" s="161" customFormat="1">
      <c r="A182" s="247"/>
      <c r="B182" s="110" t="s">
        <v>294</v>
      </c>
      <c r="C182" s="18" t="s">
        <v>260</v>
      </c>
      <c r="D182" s="112">
        <v>4</v>
      </c>
      <c r="E182" s="119" t="s">
        <v>56</v>
      </c>
      <c r="F182" s="5"/>
      <c r="G182" s="5"/>
      <c r="H182" s="17">
        <f t="shared" si="41"/>
        <v>0</v>
      </c>
      <c r="I182" s="113">
        <f t="shared" si="42"/>
        <v>0</v>
      </c>
      <c r="J182" s="113">
        <f t="shared" si="43"/>
        <v>0</v>
      </c>
      <c r="K182" s="248">
        <f t="shared" si="44"/>
        <v>0</v>
      </c>
    </row>
    <row r="183" spans="1:11" s="161" customFormat="1">
      <c r="A183" s="247"/>
      <c r="B183" s="110" t="s">
        <v>295</v>
      </c>
      <c r="C183" s="18" t="s">
        <v>261</v>
      </c>
      <c r="D183" s="112">
        <v>1</v>
      </c>
      <c r="E183" s="119" t="s">
        <v>56</v>
      </c>
      <c r="F183" s="5"/>
      <c r="G183" s="5"/>
      <c r="H183" s="17">
        <f t="shared" si="41"/>
        <v>0</v>
      </c>
      <c r="I183" s="113">
        <f t="shared" si="42"/>
        <v>0</v>
      </c>
      <c r="J183" s="113">
        <f t="shared" si="43"/>
        <v>0</v>
      </c>
      <c r="K183" s="248">
        <f t="shared" si="44"/>
        <v>0</v>
      </c>
    </row>
    <row r="184" spans="1:11" s="161" customFormat="1">
      <c r="A184" s="247"/>
      <c r="B184" s="110" t="s">
        <v>296</v>
      </c>
      <c r="C184" s="18" t="s">
        <v>262</v>
      </c>
      <c r="D184" s="112">
        <v>1</v>
      </c>
      <c r="E184" s="119" t="s">
        <v>56</v>
      </c>
      <c r="F184" s="5"/>
      <c r="G184" s="5"/>
      <c r="H184" s="17">
        <f t="shared" si="41"/>
        <v>0</v>
      </c>
      <c r="I184" s="113">
        <f t="shared" si="42"/>
        <v>0</v>
      </c>
      <c r="J184" s="113">
        <f t="shared" si="43"/>
        <v>0</v>
      </c>
      <c r="K184" s="248">
        <f t="shared" si="44"/>
        <v>0</v>
      </c>
    </row>
    <row r="185" spans="1:11" s="161" customFormat="1" ht="25.5">
      <c r="A185" s="247"/>
      <c r="B185" s="110" t="s">
        <v>297</v>
      </c>
      <c r="C185" s="18" t="s">
        <v>263</v>
      </c>
      <c r="D185" s="112">
        <v>3</v>
      </c>
      <c r="E185" s="119" t="s">
        <v>56</v>
      </c>
      <c r="F185" s="5"/>
      <c r="G185" s="5"/>
      <c r="H185" s="17">
        <f t="shared" si="41"/>
        <v>0</v>
      </c>
      <c r="I185" s="113">
        <f t="shared" si="42"/>
        <v>0</v>
      </c>
      <c r="J185" s="113">
        <f t="shared" si="43"/>
        <v>0</v>
      </c>
      <c r="K185" s="248">
        <f t="shared" si="44"/>
        <v>0</v>
      </c>
    </row>
    <row r="186" spans="1:11" s="161" customFormat="1" ht="25.5">
      <c r="A186" s="247"/>
      <c r="B186" s="110" t="s">
        <v>298</v>
      </c>
      <c r="C186" s="18" t="s">
        <v>264</v>
      </c>
      <c r="D186" s="112">
        <v>2</v>
      </c>
      <c r="E186" s="119" t="s">
        <v>56</v>
      </c>
      <c r="F186" s="5"/>
      <c r="G186" s="5"/>
      <c r="H186" s="17">
        <f t="shared" si="41"/>
        <v>0</v>
      </c>
      <c r="I186" s="113">
        <f t="shared" si="42"/>
        <v>0</v>
      </c>
      <c r="J186" s="113">
        <f t="shared" si="43"/>
        <v>0</v>
      </c>
      <c r="K186" s="248">
        <f t="shared" si="44"/>
        <v>0</v>
      </c>
    </row>
    <row r="187" spans="1:11" s="161" customFormat="1" ht="25.5">
      <c r="A187" s="247"/>
      <c r="B187" s="110" t="s">
        <v>299</v>
      </c>
      <c r="C187" s="18" t="s">
        <v>265</v>
      </c>
      <c r="D187" s="112">
        <v>56</v>
      </c>
      <c r="E187" s="119" t="s">
        <v>56</v>
      </c>
      <c r="F187" s="5"/>
      <c r="G187" s="5"/>
      <c r="H187" s="17">
        <f t="shared" si="41"/>
        <v>0</v>
      </c>
      <c r="I187" s="113">
        <f t="shared" si="42"/>
        <v>0</v>
      </c>
      <c r="J187" s="113">
        <f t="shared" si="43"/>
        <v>0</v>
      </c>
      <c r="K187" s="248">
        <f t="shared" si="44"/>
        <v>0</v>
      </c>
    </row>
    <row r="188" spans="1:11" s="161" customFormat="1" ht="25.5">
      <c r="A188" s="247"/>
      <c r="B188" s="110" t="s">
        <v>300</v>
      </c>
      <c r="C188" s="18" t="s">
        <v>266</v>
      </c>
      <c r="D188" s="112">
        <v>1</v>
      </c>
      <c r="E188" s="119" t="s">
        <v>56</v>
      </c>
      <c r="F188" s="5"/>
      <c r="G188" s="5"/>
      <c r="H188" s="17">
        <f t="shared" si="41"/>
        <v>0</v>
      </c>
      <c r="I188" s="113">
        <f t="shared" si="42"/>
        <v>0</v>
      </c>
      <c r="J188" s="113">
        <f t="shared" si="43"/>
        <v>0</v>
      </c>
      <c r="K188" s="248">
        <f t="shared" si="44"/>
        <v>0</v>
      </c>
    </row>
    <row r="189" spans="1:11" s="161" customFormat="1">
      <c r="A189" s="247"/>
      <c r="B189" s="110" t="s">
        <v>301</v>
      </c>
      <c r="C189" s="18" t="s">
        <v>267</v>
      </c>
      <c r="D189" s="112">
        <v>55</v>
      </c>
      <c r="E189" s="119" t="s">
        <v>56</v>
      </c>
      <c r="F189" s="5"/>
      <c r="G189" s="5"/>
      <c r="H189" s="17">
        <f t="shared" si="41"/>
        <v>0</v>
      </c>
      <c r="I189" s="113">
        <f t="shared" si="42"/>
        <v>0</v>
      </c>
      <c r="J189" s="113">
        <f t="shared" si="43"/>
        <v>0</v>
      </c>
      <c r="K189" s="248">
        <f t="shared" si="44"/>
        <v>0</v>
      </c>
    </row>
    <row r="190" spans="1:11" s="161" customFormat="1">
      <c r="A190" s="250"/>
      <c r="B190" s="120" t="s">
        <v>560</v>
      </c>
      <c r="C190" s="24" t="s">
        <v>268</v>
      </c>
      <c r="D190" s="121">
        <v>1</v>
      </c>
      <c r="E190" s="122" t="s">
        <v>56</v>
      </c>
      <c r="F190" s="9"/>
      <c r="G190" s="9"/>
      <c r="H190" s="26">
        <f t="shared" si="41"/>
        <v>0</v>
      </c>
      <c r="I190" s="123">
        <f t="shared" si="42"/>
        <v>0</v>
      </c>
      <c r="J190" s="123">
        <f t="shared" si="43"/>
        <v>0</v>
      </c>
      <c r="K190" s="251">
        <f t="shared" si="44"/>
        <v>0</v>
      </c>
    </row>
    <row r="191" spans="1:11" s="161" customFormat="1">
      <c r="A191" s="244"/>
      <c r="B191" s="107">
        <v>6</v>
      </c>
      <c r="C191" s="108" t="s">
        <v>269</v>
      </c>
      <c r="D191" s="108"/>
      <c r="E191" s="108"/>
      <c r="F191" s="108"/>
      <c r="G191" s="108"/>
      <c r="H191" s="108"/>
      <c r="I191" s="108"/>
      <c r="J191" s="108"/>
      <c r="K191" s="108"/>
    </row>
    <row r="192" spans="1:11" s="166" customFormat="1" ht="25.5">
      <c r="A192" s="245"/>
      <c r="B192" s="124" t="s">
        <v>32</v>
      </c>
      <c r="C192" s="20" t="s">
        <v>667</v>
      </c>
      <c r="D192" s="125">
        <f>120</f>
        <v>120</v>
      </c>
      <c r="E192" s="126" t="s">
        <v>270</v>
      </c>
      <c r="F192" s="10"/>
      <c r="G192" s="10"/>
      <c r="H192" s="22">
        <f>SUM(F192:G192)*D192</f>
        <v>0</v>
      </c>
      <c r="I192" s="30">
        <f t="shared" ref="I192:J195" si="45">TRUNC(F192*(1+$K$3),2)</f>
        <v>0</v>
      </c>
      <c r="J192" s="30">
        <f t="shared" si="45"/>
        <v>0</v>
      </c>
      <c r="K192" s="252">
        <f>SUM(I192:J192)*D192</f>
        <v>0</v>
      </c>
    </row>
    <row r="193" spans="1:11" s="166" customFormat="1" ht="25.5">
      <c r="A193" s="247"/>
      <c r="B193" s="110" t="s">
        <v>33</v>
      </c>
      <c r="C193" s="18" t="s">
        <v>654</v>
      </c>
      <c r="D193" s="112">
        <v>2600</v>
      </c>
      <c r="E193" s="119" t="s">
        <v>270</v>
      </c>
      <c r="F193" s="5"/>
      <c r="G193" s="5"/>
      <c r="H193" s="17">
        <f>SUM(F193:G193)*D193</f>
        <v>0</v>
      </c>
      <c r="I193" s="113">
        <f t="shared" si="45"/>
        <v>0</v>
      </c>
      <c r="J193" s="113">
        <f t="shared" si="45"/>
        <v>0</v>
      </c>
      <c r="K193" s="248">
        <f>SUM(I193:J193)*D193</f>
        <v>0</v>
      </c>
    </row>
    <row r="194" spans="1:11" s="166" customFormat="1" ht="25.5">
      <c r="A194" s="247"/>
      <c r="B194" s="110" t="s">
        <v>136</v>
      </c>
      <c r="C194" s="18" t="s">
        <v>271</v>
      </c>
      <c r="D194" s="112">
        <v>80</v>
      </c>
      <c r="E194" s="119" t="s">
        <v>270</v>
      </c>
      <c r="F194" s="5"/>
      <c r="G194" s="5"/>
      <c r="H194" s="17">
        <f>SUM(F194:G194)*D194</f>
        <v>0</v>
      </c>
      <c r="I194" s="113">
        <f t="shared" si="45"/>
        <v>0</v>
      </c>
      <c r="J194" s="113">
        <f t="shared" si="45"/>
        <v>0</v>
      </c>
      <c r="K194" s="248">
        <f>SUM(I194:J194)*D194</f>
        <v>0</v>
      </c>
    </row>
    <row r="195" spans="1:11" s="166" customFormat="1" ht="25.5">
      <c r="A195" s="250"/>
      <c r="B195" s="120" t="s">
        <v>179</v>
      </c>
      <c r="C195" s="24" t="s">
        <v>272</v>
      </c>
      <c r="D195" s="121">
        <v>2</v>
      </c>
      <c r="E195" s="122" t="s">
        <v>270</v>
      </c>
      <c r="F195" s="9"/>
      <c r="G195" s="9"/>
      <c r="H195" s="26">
        <f>SUM(F195:G195)*D195</f>
        <v>0</v>
      </c>
      <c r="I195" s="123">
        <f t="shared" si="45"/>
        <v>0</v>
      </c>
      <c r="J195" s="123">
        <f t="shared" si="45"/>
        <v>0</v>
      </c>
      <c r="K195" s="251">
        <f>SUM(I195:J195)*D195</f>
        <v>0</v>
      </c>
    </row>
    <row r="196" spans="1:11" s="84" customFormat="1">
      <c r="A196" s="244"/>
      <c r="B196" s="107">
        <v>7</v>
      </c>
      <c r="C196" s="108" t="s">
        <v>67</v>
      </c>
      <c r="D196" s="108"/>
      <c r="E196" s="108"/>
      <c r="F196" s="108"/>
      <c r="G196" s="108"/>
      <c r="H196" s="108"/>
      <c r="I196" s="108"/>
      <c r="J196" s="108"/>
      <c r="K196" s="108"/>
    </row>
    <row r="197" spans="1:11" s="161" customFormat="1" ht="25.5">
      <c r="A197" s="245"/>
      <c r="B197" s="124" t="s">
        <v>285</v>
      </c>
      <c r="C197" s="20" t="s">
        <v>273</v>
      </c>
      <c r="D197" s="125">
        <v>30</v>
      </c>
      <c r="E197" s="126" t="s">
        <v>18</v>
      </c>
      <c r="F197" s="10"/>
      <c r="G197" s="10"/>
      <c r="H197" s="22">
        <f t="shared" ref="H197:H208" si="46">SUM(F197:G197)*D197</f>
        <v>0</v>
      </c>
      <c r="I197" s="30">
        <f t="shared" ref="I197:I208" si="47">TRUNC(F197*(1+$K$3),2)</f>
        <v>0</v>
      </c>
      <c r="J197" s="30">
        <f t="shared" ref="J197:J208" si="48">TRUNC(G197*(1+$K$3),2)</f>
        <v>0</v>
      </c>
      <c r="K197" s="252">
        <f t="shared" ref="K197:K208" si="49">SUM(I197:J197)*D197</f>
        <v>0</v>
      </c>
    </row>
    <row r="198" spans="1:11" s="161" customFormat="1" ht="25.5">
      <c r="A198" s="247"/>
      <c r="B198" s="110" t="s">
        <v>34</v>
      </c>
      <c r="C198" s="18" t="s">
        <v>274</v>
      </c>
      <c r="D198" s="112">
        <v>90</v>
      </c>
      <c r="E198" s="119" t="s">
        <v>18</v>
      </c>
      <c r="F198" s="5"/>
      <c r="G198" s="5"/>
      <c r="H198" s="17">
        <f t="shared" si="46"/>
        <v>0</v>
      </c>
      <c r="I198" s="113">
        <f t="shared" si="47"/>
        <v>0</v>
      </c>
      <c r="J198" s="113">
        <f t="shared" si="48"/>
        <v>0</v>
      </c>
      <c r="K198" s="248">
        <f t="shared" si="49"/>
        <v>0</v>
      </c>
    </row>
    <row r="199" spans="1:11" s="161" customFormat="1" ht="25.5">
      <c r="A199" s="247"/>
      <c r="B199" s="110" t="s">
        <v>138</v>
      </c>
      <c r="C199" s="18" t="s">
        <v>275</v>
      </c>
      <c r="D199" s="112">
        <v>80</v>
      </c>
      <c r="E199" s="119" t="s">
        <v>18</v>
      </c>
      <c r="F199" s="5"/>
      <c r="G199" s="5"/>
      <c r="H199" s="17">
        <f t="shared" si="46"/>
        <v>0</v>
      </c>
      <c r="I199" s="113">
        <f t="shared" si="47"/>
        <v>0</v>
      </c>
      <c r="J199" s="113">
        <f t="shared" si="48"/>
        <v>0</v>
      </c>
      <c r="K199" s="248">
        <f t="shared" si="49"/>
        <v>0</v>
      </c>
    </row>
    <row r="200" spans="1:11" s="161" customFormat="1" ht="25.5">
      <c r="A200" s="247"/>
      <c r="B200" s="110" t="s">
        <v>302</v>
      </c>
      <c r="C200" s="18" t="s">
        <v>276</v>
      </c>
      <c r="D200" s="112">
        <v>110</v>
      </c>
      <c r="E200" s="119" t="s">
        <v>18</v>
      </c>
      <c r="F200" s="5"/>
      <c r="G200" s="5"/>
      <c r="H200" s="17">
        <f t="shared" si="46"/>
        <v>0</v>
      </c>
      <c r="I200" s="113">
        <f t="shared" si="47"/>
        <v>0</v>
      </c>
      <c r="J200" s="113">
        <f t="shared" si="48"/>
        <v>0</v>
      </c>
      <c r="K200" s="248">
        <f t="shared" si="49"/>
        <v>0</v>
      </c>
    </row>
    <row r="201" spans="1:11" s="161" customFormat="1" ht="25.5">
      <c r="A201" s="247"/>
      <c r="B201" s="110" t="s">
        <v>303</v>
      </c>
      <c r="C201" s="18" t="s">
        <v>277</v>
      </c>
      <c r="D201" s="112">
        <v>10</v>
      </c>
      <c r="E201" s="119" t="s">
        <v>18</v>
      </c>
      <c r="F201" s="5"/>
      <c r="G201" s="5"/>
      <c r="H201" s="17">
        <f t="shared" si="46"/>
        <v>0</v>
      </c>
      <c r="I201" s="113">
        <f t="shared" si="47"/>
        <v>0</v>
      </c>
      <c r="J201" s="113">
        <f t="shared" si="48"/>
        <v>0</v>
      </c>
      <c r="K201" s="248">
        <f t="shared" si="49"/>
        <v>0</v>
      </c>
    </row>
    <row r="202" spans="1:11" s="166" customFormat="1" ht="25.5">
      <c r="A202" s="247"/>
      <c r="B202" s="110" t="s">
        <v>304</v>
      </c>
      <c r="C202" s="18" t="s">
        <v>655</v>
      </c>
      <c r="D202" s="112">
        <v>100</v>
      </c>
      <c r="E202" s="119" t="s">
        <v>283</v>
      </c>
      <c r="F202" s="5"/>
      <c r="G202" s="5"/>
      <c r="H202" s="17">
        <f t="shared" si="46"/>
        <v>0</v>
      </c>
      <c r="I202" s="113">
        <f t="shared" si="47"/>
        <v>0</v>
      </c>
      <c r="J202" s="113">
        <f t="shared" si="48"/>
        <v>0</v>
      </c>
      <c r="K202" s="248">
        <f t="shared" si="49"/>
        <v>0</v>
      </c>
    </row>
    <row r="203" spans="1:11" s="161" customFormat="1">
      <c r="A203" s="247"/>
      <c r="B203" s="110" t="s">
        <v>305</v>
      </c>
      <c r="C203" s="18" t="s">
        <v>278</v>
      </c>
      <c r="D203" s="112">
        <v>500</v>
      </c>
      <c r="E203" s="119" t="s">
        <v>18</v>
      </c>
      <c r="F203" s="5"/>
      <c r="G203" s="5"/>
      <c r="H203" s="17">
        <f t="shared" si="46"/>
        <v>0</v>
      </c>
      <c r="I203" s="113">
        <f t="shared" si="47"/>
        <v>0</v>
      </c>
      <c r="J203" s="113">
        <f t="shared" si="48"/>
        <v>0</v>
      </c>
      <c r="K203" s="248">
        <f t="shared" si="49"/>
        <v>0</v>
      </c>
    </row>
    <row r="204" spans="1:11" s="161" customFormat="1">
      <c r="A204" s="247"/>
      <c r="B204" s="110" t="s">
        <v>306</v>
      </c>
      <c r="C204" s="18" t="s">
        <v>279</v>
      </c>
      <c r="D204" s="112">
        <v>500</v>
      </c>
      <c r="E204" s="119" t="s">
        <v>18</v>
      </c>
      <c r="F204" s="5"/>
      <c r="G204" s="5"/>
      <c r="H204" s="17">
        <f t="shared" si="46"/>
        <v>0</v>
      </c>
      <c r="I204" s="113">
        <f t="shared" si="47"/>
        <v>0</v>
      </c>
      <c r="J204" s="113">
        <f t="shared" si="48"/>
        <v>0</v>
      </c>
      <c r="K204" s="248">
        <f t="shared" si="49"/>
        <v>0</v>
      </c>
    </row>
    <row r="205" spans="1:11" s="161" customFormat="1">
      <c r="A205" s="247"/>
      <c r="B205" s="110" t="s">
        <v>307</v>
      </c>
      <c r="C205" s="18" t="s">
        <v>280</v>
      </c>
      <c r="D205" s="112">
        <v>1</v>
      </c>
      <c r="E205" s="119" t="s">
        <v>56</v>
      </c>
      <c r="F205" s="5"/>
      <c r="G205" s="5"/>
      <c r="H205" s="17">
        <f t="shared" si="46"/>
        <v>0</v>
      </c>
      <c r="I205" s="113">
        <f t="shared" si="47"/>
        <v>0</v>
      </c>
      <c r="J205" s="113">
        <f t="shared" si="48"/>
        <v>0</v>
      </c>
      <c r="K205" s="248">
        <f t="shared" si="49"/>
        <v>0</v>
      </c>
    </row>
    <row r="206" spans="1:11" s="161" customFormat="1" ht="25.5">
      <c r="A206" s="247"/>
      <c r="B206" s="110" t="s">
        <v>308</v>
      </c>
      <c r="C206" s="18" t="s">
        <v>281</v>
      </c>
      <c r="D206" s="112">
        <v>5</v>
      </c>
      <c r="E206" s="119" t="s">
        <v>56</v>
      </c>
      <c r="F206" s="5"/>
      <c r="G206" s="5"/>
      <c r="H206" s="17">
        <f t="shared" si="46"/>
        <v>0</v>
      </c>
      <c r="I206" s="113">
        <f t="shared" si="47"/>
        <v>0</v>
      </c>
      <c r="J206" s="113">
        <f t="shared" si="48"/>
        <v>0</v>
      </c>
      <c r="K206" s="248">
        <f t="shared" si="49"/>
        <v>0</v>
      </c>
    </row>
    <row r="207" spans="1:11" s="161" customFormat="1">
      <c r="A207" s="247"/>
      <c r="B207" s="110" t="s">
        <v>309</v>
      </c>
      <c r="C207" s="18" t="s">
        <v>282</v>
      </c>
      <c r="D207" s="112">
        <v>24</v>
      </c>
      <c r="E207" s="119" t="s">
        <v>283</v>
      </c>
      <c r="F207" s="5"/>
      <c r="G207" s="5"/>
      <c r="H207" s="17">
        <f t="shared" si="46"/>
        <v>0</v>
      </c>
      <c r="I207" s="113">
        <f t="shared" si="47"/>
        <v>0</v>
      </c>
      <c r="J207" s="113">
        <f t="shared" si="48"/>
        <v>0</v>
      </c>
      <c r="K207" s="248">
        <f t="shared" si="49"/>
        <v>0</v>
      </c>
    </row>
    <row r="208" spans="1:11" s="161" customFormat="1" ht="25.5">
      <c r="A208" s="250"/>
      <c r="B208" s="120" t="s">
        <v>310</v>
      </c>
      <c r="C208" s="24" t="s">
        <v>284</v>
      </c>
      <c r="D208" s="121">
        <v>8</v>
      </c>
      <c r="E208" s="122" t="s">
        <v>283</v>
      </c>
      <c r="F208" s="9"/>
      <c r="G208" s="9"/>
      <c r="H208" s="26">
        <f t="shared" si="46"/>
        <v>0</v>
      </c>
      <c r="I208" s="123">
        <f t="shared" si="47"/>
        <v>0</v>
      </c>
      <c r="J208" s="123">
        <f t="shared" si="48"/>
        <v>0</v>
      </c>
      <c r="K208" s="251">
        <f t="shared" si="49"/>
        <v>0</v>
      </c>
    </row>
    <row r="209" spans="1:12" s="161" customFormat="1">
      <c r="A209" s="262"/>
      <c r="B209" s="167"/>
      <c r="C209" s="168" t="s">
        <v>25</v>
      </c>
      <c r="D209" s="151"/>
      <c r="E209" s="169"/>
      <c r="F209" s="170">
        <f>SUMPRODUCT($D162:$D208,F162:F208)</f>
        <v>0</v>
      </c>
      <c r="G209" s="170">
        <f>SUMPRODUCT($D162:$D208,G162:G208)</f>
        <v>0</v>
      </c>
      <c r="H209" s="170">
        <f>SUM(H162:H208)</f>
        <v>0</v>
      </c>
      <c r="I209" s="170">
        <f>SUMPRODUCT($D162:$D208,I162:I208)</f>
        <v>0</v>
      </c>
      <c r="J209" s="170">
        <f>SUMPRODUCT($D162:$D208,J162:J208)</f>
        <v>0</v>
      </c>
      <c r="K209" s="265">
        <f>SUM(K162:K208)</f>
        <v>0</v>
      </c>
    </row>
    <row r="210" spans="1:12" s="84" customFormat="1">
      <c r="A210" s="261"/>
      <c r="B210" s="154" t="s">
        <v>45</v>
      </c>
      <c r="C210" s="155" t="s">
        <v>30</v>
      </c>
      <c r="D210" s="155"/>
      <c r="E210" s="155"/>
      <c r="F210" s="155"/>
      <c r="G210" s="155"/>
      <c r="H210" s="155"/>
      <c r="I210" s="155"/>
      <c r="J210" s="155"/>
      <c r="K210" s="155"/>
    </row>
    <row r="211" spans="1:12" s="84" customFormat="1">
      <c r="A211" s="244"/>
      <c r="B211" s="107">
        <v>1</v>
      </c>
      <c r="C211" s="108" t="s">
        <v>128</v>
      </c>
      <c r="D211" s="108"/>
      <c r="E211" s="108"/>
      <c r="F211" s="108"/>
      <c r="G211" s="108"/>
      <c r="H211" s="108"/>
      <c r="I211" s="108"/>
      <c r="J211" s="108"/>
      <c r="K211" s="108"/>
      <c r="L211" s="148"/>
    </row>
    <row r="212" spans="1:12" s="171" customFormat="1" ht="191.25">
      <c r="A212" s="245"/>
      <c r="B212" s="124" t="s">
        <v>0</v>
      </c>
      <c r="C212" s="20" t="s">
        <v>710</v>
      </c>
      <c r="D212" s="29"/>
      <c r="E212" s="126"/>
      <c r="F212" s="22"/>
      <c r="G212" s="22"/>
      <c r="H212" s="22"/>
      <c r="I212" s="30"/>
      <c r="J212" s="30"/>
      <c r="K212" s="252"/>
    </row>
    <row r="213" spans="1:12" s="171" customFormat="1" ht="25.5">
      <c r="A213" s="247"/>
      <c r="B213" s="110" t="s">
        <v>14</v>
      </c>
      <c r="C213" s="18" t="s">
        <v>711</v>
      </c>
      <c r="D213" s="172">
        <v>1</v>
      </c>
      <c r="E213" s="119" t="s">
        <v>56</v>
      </c>
      <c r="F213" s="5"/>
      <c r="G213" s="5"/>
      <c r="H213" s="17">
        <f t="shared" ref="H213:H219" si="50">SUM(F213:G213)*D213</f>
        <v>0</v>
      </c>
      <c r="I213" s="113">
        <f t="shared" ref="I213:J219" si="51">TRUNC(F213*(1+$K$3),2)</f>
        <v>0</v>
      </c>
      <c r="J213" s="113">
        <f t="shared" si="51"/>
        <v>0</v>
      </c>
      <c r="K213" s="248">
        <f t="shared" ref="K213:K219" si="52">SUM(I213:J213)*D213</f>
        <v>0</v>
      </c>
    </row>
    <row r="214" spans="1:12" s="171" customFormat="1" ht="25.5">
      <c r="A214" s="247"/>
      <c r="B214" s="110" t="s">
        <v>15</v>
      </c>
      <c r="C214" s="18" t="s">
        <v>712</v>
      </c>
      <c r="D214" s="172">
        <v>2</v>
      </c>
      <c r="E214" s="119" t="s">
        <v>56</v>
      </c>
      <c r="F214" s="5"/>
      <c r="G214" s="5"/>
      <c r="H214" s="17">
        <f t="shared" si="50"/>
        <v>0</v>
      </c>
      <c r="I214" s="113">
        <f t="shared" si="51"/>
        <v>0</v>
      </c>
      <c r="J214" s="113">
        <f t="shared" si="51"/>
        <v>0</v>
      </c>
      <c r="K214" s="248">
        <f t="shared" si="52"/>
        <v>0</v>
      </c>
    </row>
    <row r="215" spans="1:12" s="171" customFormat="1" ht="25.5">
      <c r="A215" s="247"/>
      <c r="B215" s="110" t="s">
        <v>311</v>
      </c>
      <c r="C215" s="18" t="s">
        <v>713</v>
      </c>
      <c r="D215" s="172">
        <v>2</v>
      </c>
      <c r="E215" s="119" t="s">
        <v>56</v>
      </c>
      <c r="F215" s="5"/>
      <c r="G215" s="5"/>
      <c r="H215" s="17">
        <f t="shared" si="50"/>
        <v>0</v>
      </c>
      <c r="I215" s="113">
        <f t="shared" si="51"/>
        <v>0</v>
      </c>
      <c r="J215" s="113">
        <f t="shared" si="51"/>
        <v>0</v>
      </c>
      <c r="K215" s="248">
        <f t="shared" si="52"/>
        <v>0</v>
      </c>
    </row>
    <row r="216" spans="1:12" s="173" customFormat="1">
      <c r="A216" s="247"/>
      <c r="B216" s="110" t="s">
        <v>1</v>
      </c>
      <c r="C216" s="18" t="s">
        <v>312</v>
      </c>
      <c r="D216" s="172">
        <v>5</v>
      </c>
      <c r="E216" s="119" t="s">
        <v>56</v>
      </c>
      <c r="F216" s="5"/>
      <c r="G216" s="5"/>
      <c r="H216" s="17">
        <f t="shared" si="50"/>
        <v>0</v>
      </c>
      <c r="I216" s="113">
        <f t="shared" si="51"/>
        <v>0</v>
      </c>
      <c r="J216" s="113">
        <f t="shared" si="51"/>
        <v>0</v>
      </c>
      <c r="K216" s="248">
        <f t="shared" si="52"/>
        <v>0</v>
      </c>
    </row>
    <row r="217" spans="1:12" s="173" customFormat="1" ht="25.5">
      <c r="A217" s="247"/>
      <c r="B217" s="110" t="s">
        <v>21</v>
      </c>
      <c r="C217" s="18" t="s">
        <v>714</v>
      </c>
      <c r="D217" s="172">
        <v>1</v>
      </c>
      <c r="E217" s="119" t="s">
        <v>313</v>
      </c>
      <c r="F217" s="5"/>
      <c r="G217" s="5"/>
      <c r="H217" s="17">
        <f t="shared" si="50"/>
        <v>0</v>
      </c>
      <c r="I217" s="113">
        <f t="shared" si="51"/>
        <v>0</v>
      </c>
      <c r="J217" s="113">
        <f t="shared" si="51"/>
        <v>0</v>
      </c>
      <c r="K217" s="248">
        <f t="shared" si="52"/>
        <v>0</v>
      </c>
    </row>
    <row r="218" spans="1:12" s="173" customFormat="1" ht="25.5">
      <c r="A218" s="247"/>
      <c r="B218" s="110" t="s">
        <v>314</v>
      </c>
      <c r="C218" s="18" t="s">
        <v>315</v>
      </c>
      <c r="D218" s="172">
        <v>3</v>
      </c>
      <c r="E218" s="119" t="s">
        <v>313</v>
      </c>
      <c r="F218" s="5"/>
      <c r="G218" s="5"/>
      <c r="H218" s="17">
        <f t="shared" si="50"/>
        <v>0</v>
      </c>
      <c r="I218" s="113">
        <f t="shared" si="51"/>
        <v>0</v>
      </c>
      <c r="J218" s="113">
        <f t="shared" si="51"/>
        <v>0</v>
      </c>
      <c r="K218" s="248">
        <f t="shared" si="52"/>
        <v>0</v>
      </c>
    </row>
    <row r="219" spans="1:12" s="173" customFormat="1" ht="25.5">
      <c r="A219" s="247"/>
      <c r="B219" s="110" t="s">
        <v>316</v>
      </c>
      <c r="C219" s="18" t="s">
        <v>317</v>
      </c>
      <c r="D219" s="172">
        <v>5</v>
      </c>
      <c r="E219" s="119" t="s">
        <v>18</v>
      </c>
      <c r="F219" s="5"/>
      <c r="G219" s="5"/>
      <c r="H219" s="17">
        <f t="shared" si="50"/>
        <v>0</v>
      </c>
      <c r="I219" s="113">
        <f t="shared" si="51"/>
        <v>0</v>
      </c>
      <c r="J219" s="113">
        <f t="shared" si="51"/>
        <v>0</v>
      </c>
      <c r="K219" s="248">
        <f t="shared" si="52"/>
        <v>0</v>
      </c>
    </row>
    <row r="220" spans="1:12" s="175" customFormat="1" ht="25.5">
      <c r="A220" s="247"/>
      <c r="B220" s="110" t="s">
        <v>318</v>
      </c>
      <c r="C220" s="174" t="s">
        <v>715</v>
      </c>
      <c r="D220" s="172"/>
      <c r="E220" s="119" t="s">
        <v>319</v>
      </c>
      <c r="F220" s="17"/>
      <c r="G220" s="17"/>
      <c r="H220" s="17"/>
      <c r="I220" s="113"/>
      <c r="J220" s="113"/>
      <c r="K220" s="248"/>
    </row>
    <row r="221" spans="1:12" s="175" customFormat="1">
      <c r="A221" s="247"/>
      <c r="B221" s="110" t="s">
        <v>692</v>
      </c>
      <c r="C221" s="176" t="s">
        <v>321</v>
      </c>
      <c r="D221" s="172">
        <v>68</v>
      </c>
      <c r="E221" s="119" t="s">
        <v>56</v>
      </c>
      <c r="F221" s="5"/>
      <c r="G221" s="5"/>
      <c r="H221" s="17">
        <f>SUM(F221:G221)*D221</f>
        <v>0</v>
      </c>
      <c r="I221" s="113">
        <f>TRUNC(F221*(1+$K$3),2)</f>
        <v>0</v>
      </c>
      <c r="J221" s="113">
        <f>TRUNC(G221*(1+$K$3),2)</f>
        <v>0</v>
      </c>
      <c r="K221" s="248">
        <f>SUM(I221:J221)*D221</f>
        <v>0</v>
      </c>
    </row>
    <row r="222" spans="1:12" s="175" customFormat="1">
      <c r="A222" s="247"/>
      <c r="B222" s="110" t="s">
        <v>693</v>
      </c>
      <c r="C222" s="176" t="s">
        <v>323</v>
      </c>
      <c r="D222" s="172">
        <v>19</v>
      </c>
      <c r="E222" s="119" t="s">
        <v>56</v>
      </c>
      <c r="F222" s="5"/>
      <c r="G222" s="5"/>
      <c r="H222" s="17">
        <f>SUM(F222:G222)*D222</f>
        <v>0</v>
      </c>
      <c r="I222" s="113">
        <f>TRUNC(F222*(1+$K$3),2)</f>
        <v>0</v>
      </c>
      <c r="J222" s="113">
        <f>TRUNC(G222*(1+$K$3),2)</f>
        <v>0</v>
      </c>
      <c r="K222" s="248">
        <f>SUM(I222:J222)*D222</f>
        <v>0</v>
      </c>
    </row>
    <row r="223" spans="1:12" s="173" customFormat="1" ht="25.5">
      <c r="A223" s="247"/>
      <c r="B223" s="110" t="s">
        <v>320</v>
      </c>
      <c r="C223" s="174" t="s">
        <v>716</v>
      </c>
      <c r="D223" s="172"/>
      <c r="E223" s="119" t="s">
        <v>319</v>
      </c>
      <c r="F223" s="17"/>
      <c r="G223" s="17"/>
      <c r="H223" s="17"/>
      <c r="I223" s="113"/>
      <c r="J223" s="113"/>
      <c r="K223" s="248"/>
    </row>
    <row r="224" spans="1:12" s="175" customFormat="1">
      <c r="A224" s="247"/>
      <c r="B224" s="110" t="s">
        <v>694</v>
      </c>
      <c r="C224" s="176" t="s">
        <v>325</v>
      </c>
      <c r="D224" s="172">
        <v>4</v>
      </c>
      <c r="E224" s="119" t="s">
        <v>56</v>
      </c>
      <c r="F224" s="5"/>
      <c r="G224" s="5"/>
      <c r="H224" s="17">
        <f t="shared" ref="H224:H243" si="53">SUM(F224:G224)*D224</f>
        <v>0</v>
      </c>
      <c r="I224" s="113">
        <f t="shared" ref="I224:I243" si="54">TRUNC(F224*(1+$K$3),2)</f>
        <v>0</v>
      </c>
      <c r="J224" s="113">
        <f t="shared" ref="J224:J243" si="55">TRUNC(G224*(1+$K$3),2)</f>
        <v>0</v>
      </c>
      <c r="K224" s="248">
        <f t="shared" ref="K224:K243" si="56">SUM(I224:J224)*D224</f>
        <v>0</v>
      </c>
    </row>
    <row r="225" spans="1:13" s="175" customFormat="1">
      <c r="A225" s="247"/>
      <c r="B225" s="110" t="s">
        <v>695</v>
      </c>
      <c r="C225" s="176" t="s">
        <v>326</v>
      </c>
      <c r="D225" s="172">
        <v>3</v>
      </c>
      <c r="E225" s="119" t="s">
        <v>56</v>
      </c>
      <c r="F225" s="5"/>
      <c r="G225" s="5"/>
      <c r="H225" s="17">
        <f t="shared" si="53"/>
        <v>0</v>
      </c>
      <c r="I225" s="113">
        <f t="shared" si="54"/>
        <v>0</v>
      </c>
      <c r="J225" s="113">
        <f t="shared" si="55"/>
        <v>0</v>
      </c>
      <c r="K225" s="248">
        <f t="shared" si="56"/>
        <v>0</v>
      </c>
    </row>
    <row r="226" spans="1:13" s="175" customFormat="1">
      <c r="A226" s="247"/>
      <c r="B226" s="110" t="s">
        <v>696</v>
      </c>
      <c r="C226" s="176" t="s">
        <v>327</v>
      </c>
      <c r="D226" s="172">
        <v>6</v>
      </c>
      <c r="E226" s="119" t="s">
        <v>56</v>
      </c>
      <c r="F226" s="5"/>
      <c r="G226" s="5"/>
      <c r="H226" s="17">
        <f t="shared" si="53"/>
        <v>0</v>
      </c>
      <c r="I226" s="113">
        <f t="shared" si="54"/>
        <v>0</v>
      </c>
      <c r="J226" s="113">
        <f t="shared" si="55"/>
        <v>0</v>
      </c>
      <c r="K226" s="248">
        <f t="shared" si="56"/>
        <v>0</v>
      </c>
    </row>
    <row r="227" spans="1:13" s="175" customFormat="1">
      <c r="A227" s="247"/>
      <c r="B227" s="110" t="s">
        <v>697</v>
      </c>
      <c r="C227" s="176" t="s">
        <v>328</v>
      </c>
      <c r="D227" s="172">
        <v>3</v>
      </c>
      <c r="E227" s="119" t="s">
        <v>56</v>
      </c>
      <c r="F227" s="5"/>
      <c r="G227" s="5"/>
      <c r="H227" s="17">
        <f t="shared" si="53"/>
        <v>0</v>
      </c>
      <c r="I227" s="113">
        <f t="shared" si="54"/>
        <v>0</v>
      </c>
      <c r="J227" s="113">
        <f t="shared" si="55"/>
        <v>0</v>
      </c>
      <c r="K227" s="248">
        <f t="shared" si="56"/>
        <v>0</v>
      </c>
    </row>
    <row r="228" spans="1:13" s="175" customFormat="1">
      <c r="A228" s="247"/>
      <c r="B228" s="110" t="s">
        <v>698</v>
      </c>
      <c r="C228" s="176" t="s">
        <v>329</v>
      </c>
      <c r="D228" s="172">
        <v>3</v>
      </c>
      <c r="E228" s="119" t="s">
        <v>56</v>
      </c>
      <c r="F228" s="5"/>
      <c r="G228" s="5"/>
      <c r="H228" s="17">
        <f t="shared" si="53"/>
        <v>0</v>
      </c>
      <c r="I228" s="113">
        <f t="shared" si="54"/>
        <v>0</v>
      </c>
      <c r="J228" s="113">
        <f t="shared" si="55"/>
        <v>0</v>
      </c>
      <c r="K228" s="248">
        <f t="shared" si="56"/>
        <v>0</v>
      </c>
    </row>
    <row r="229" spans="1:13" s="175" customFormat="1">
      <c r="A229" s="247"/>
      <c r="B229" s="110" t="s">
        <v>699</v>
      </c>
      <c r="C229" s="176" t="s">
        <v>330</v>
      </c>
      <c r="D229" s="172">
        <v>1</v>
      </c>
      <c r="E229" s="119" t="s">
        <v>56</v>
      </c>
      <c r="F229" s="5"/>
      <c r="G229" s="5"/>
      <c r="H229" s="17">
        <f t="shared" si="53"/>
        <v>0</v>
      </c>
      <c r="I229" s="113">
        <f t="shared" si="54"/>
        <v>0</v>
      </c>
      <c r="J229" s="113">
        <f t="shared" si="55"/>
        <v>0</v>
      </c>
      <c r="K229" s="248">
        <f t="shared" si="56"/>
        <v>0</v>
      </c>
    </row>
    <row r="230" spans="1:13" s="173" customFormat="1" ht="38.25">
      <c r="A230" s="247"/>
      <c r="B230" s="110" t="s">
        <v>322</v>
      </c>
      <c r="C230" s="174" t="s">
        <v>813</v>
      </c>
      <c r="D230" s="172">
        <v>1</v>
      </c>
      <c r="E230" s="119" t="s">
        <v>56</v>
      </c>
      <c r="F230" s="5"/>
      <c r="G230" s="5"/>
      <c r="H230" s="17">
        <f t="shared" si="53"/>
        <v>0</v>
      </c>
      <c r="I230" s="113">
        <f t="shared" si="54"/>
        <v>0</v>
      </c>
      <c r="J230" s="113">
        <f t="shared" si="55"/>
        <v>0</v>
      </c>
      <c r="K230" s="248">
        <f t="shared" si="56"/>
        <v>0</v>
      </c>
    </row>
    <row r="231" spans="1:13" s="173" customFormat="1" ht="25.5">
      <c r="A231" s="247"/>
      <c r="B231" s="110" t="s">
        <v>324</v>
      </c>
      <c r="C231" s="18" t="s">
        <v>717</v>
      </c>
      <c r="D231" s="172">
        <v>6500</v>
      </c>
      <c r="E231" s="119" t="s">
        <v>56</v>
      </c>
      <c r="F231" s="5"/>
      <c r="G231" s="5"/>
      <c r="H231" s="17">
        <f t="shared" si="53"/>
        <v>0</v>
      </c>
      <c r="I231" s="113">
        <f t="shared" si="54"/>
        <v>0</v>
      </c>
      <c r="J231" s="113">
        <f t="shared" si="55"/>
        <v>0</v>
      </c>
      <c r="K231" s="248">
        <f t="shared" si="56"/>
        <v>0</v>
      </c>
    </row>
    <row r="232" spans="1:13" s="173" customFormat="1" ht="25.5">
      <c r="A232" s="247"/>
      <c r="B232" s="110" t="s">
        <v>331</v>
      </c>
      <c r="C232" s="18" t="s">
        <v>718</v>
      </c>
      <c r="D232" s="172">
        <v>1000</v>
      </c>
      <c r="E232" s="119" t="s">
        <v>18</v>
      </c>
      <c r="F232" s="5"/>
      <c r="G232" s="5"/>
      <c r="H232" s="17">
        <f t="shared" si="53"/>
        <v>0</v>
      </c>
      <c r="I232" s="113">
        <f t="shared" si="54"/>
        <v>0</v>
      </c>
      <c r="J232" s="113">
        <f t="shared" si="55"/>
        <v>0</v>
      </c>
      <c r="K232" s="248">
        <f t="shared" si="56"/>
        <v>0</v>
      </c>
    </row>
    <row r="233" spans="1:13" s="173" customFormat="1" ht="25.5">
      <c r="A233" s="247"/>
      <c r="B233" s="110" t="s">
        <v>332</v>
      </c>
      <c r="C233" s="18" t="s">
        <v>719</v>
      </c>
      <c r="D233" s="112">
        <v>10</v>
      </c>
      <c r="E233" s="119" t="s">
        <v>18</v>
      </c>
      <c r="F233" s="5"/>
      <c r="G233" s="5"/>
      <c r="H233" s="17">
        <f t="shared" si="53"/>
        <v>0</v>
      </c>
      <c r="I233" s="113">
        <f t="shared" si="54"/>
        <v>0</v>
      </c>
      <c r="J233" s="113">
        <f t="shared" si="55"/>
        <v>0</v>
      </c>
      <c r="K233" s="248">
        <f t="shared" si="56"/>
        <v>0</v>
      </c>
      <c r="L233" s="177"/>
      <c r="M233" s="178"/>
    </row>
    <row r="234" spans="1:13" s="173" customFormat="1" ht="25.5">
      <c r="A234" s="247"/>
      <c r="B234" s="110" t="s">
        <v>333</v>
      </c>
      <c r="C234" s="18" t="s">
        <v>720</v>
      </c>
      <c r="D234" s="172">
        <v>300</v>
      </c>
      <c r="E234" s="119" t="s">
        <v>18</v>
      </c>
      <c r="F234" s="5"/>
      <c r="G234" s="5"/>
      <c r="H234" s="17">
        <f t="shared" si="53"/>
        <v>0</v>
      </c>
      <c r="I234" s="113">
        <f t="shared" si="54"/>
        <v>0</v>
      </c>
      <c r="J234" s="113">
        <f t="shared" si="55"/>
        <v>0</v>
      </c>
      <c r="K234" s="248">
        <f t="shared" si="56"/>
        <v>0</v>
      </c>
    </row>
    <row r="235" spans="1:13" s="173" customFormat="1" ht="25.5">
      <c r="A235" s="247"/>
      <c r="B235" s="110" t="s">
        <v>334</v>
      </c>
      <c r="C235" s="18" t="s">
        <v>721</v>
      </c>
      <c r="D235" s="172">
        <v>10</v>
      </c>
      <c r="E235" s="119" t="s">
        <v>18</v>
      </c>
      <c r="F235" s="5"/>
      <c r="G235" s="5"/>
      <c r="H235" s="17">
        <f t="shared" si="53"/>
        <v>0</v>
      </c>
      <c r="I235" s="113">
        <f t="shared" si="54"/>
        <v>0</v>
      </c>
      <c r="J235" s="113">
        <f t="shared" si="55"/>
        <v>0</v>
      </c>
      <c r="K235" s="248">
        <f t="shared" si="56"/>
        <v>0</v>
      </c>
    </row>
    <row r="236" spans="1:13" s="175" customFormat="1">
      <c r="A236" s="247"/>
      <c r="B236" s="110" t="s">
        <v>335</v>
      </c>
      <c r="C236" s="176" t="s">
        <v>722</v>
      </c>
      <c r="D236" s="172">
        <v>20</v>
      </c>
      <c r="E236" s="119" t="s">
        <v>18</v>
      </c>
      <c r="F236" s="5"/>
      <c r="G236" s="5"/>
      <c r="H236" s="17">
        <f t="shared" si="53"/>
        <v>0</v>
      </c>
      <c r="I236" s="113">
        <f t="shared" si="54"/>
        <v>0</v>
      </c>
      <c r="J236" s="113">
        <f t="shared" si="55"/>
        <v>0</v>
      </c>
      <c r="K236" s="248">
        <f t="shared" si="56"/>
        <v>0</v>
      </c>
    </row>
    <row r="237" spans="1:13" s="4" customFormat="1" ht="25.5">
      <c r="A237" s="247"/>
      <c r="B237" s="110" t="s">
        <v>336</v>
      </c>
      <c r="C237" s="179" t="s">
        <v>723</v>
      </c>
      <c r="D237" s="180">
        <v>200</v>
      </c>
      <c r="E237" s="172" t="s">
        <v>18</v>
      </c>
      <c r="F237" s="5"/>
      <c r="G237" s="5"/>
      <c r="H237" s="17">
        <f t="shared" si="53"/>
        <v>0</v>
      </c>
      <c r="I237" s="113">
        <f t="shared" si="54"/>
        <v>0</v>
      </c>
      <c r="J237" s="113">
        <f t="shared" si="55"/>
        <v>0</v>
      </c>
      <c r="K237" s="248">
        <f t="shared" si="56"/>
        <v>0</v>
      </c>
      <c r="L237" s="7"/>
    </row>
    <row r="238" spans="1:13" s="4" customFormat="1" ht="25.5">
      <c r="A238" s="247"/>
      <c r="B238" s="110" t="s">
        <v>337</v>
      </c>
      <c r="C238" s="179" t="s">
        <v>724</v>
      </c>
      <c r="D238" s="180">
        <v>120</v>
      </c>
      <c r="E238" s="172" t="s">
        <v>18</v>
      </c>
      <c r="F238" s="5"/>
      <c r="G238" s="5"/>
      <c r="H238" s="17">
        <f t="shared" si="53"/>
        <v>0</v>
      </c>
      <c r="I238" s="113">
        <f t="shared" si="54"/>
        <v>0</v>
      </c>
      <c r="J238" s="113">
        <f t="shared" si="55"/>
        <v>0</v>
      </c>
      <c r="K238" s="248">
        <f t="shared" si="56"/>
        <v>0</v>
      </c>
      <c r="L238" s="7"/>
    </row>
    <row r="239" spans="1:13" s="173" customFormat="1" ht="25.5">
      <c r="A239" s="247"/>
      <c r="B239" s="110" t="s">
        <v>338</v>
      </c>
      <c r="C239" s="18" t="s">
        <v>725</v>
      </c>
      <c r="D239" s="172">
        <v>17</v>
      </c>
      <c r="E239" s="119" t="s">
        <v>56</v>
      </c>
      <c r="F239" s="5"/>
      <c r="G239" s="5"/>
      <c r="H239" s="17">
        <f t="shared" si="53"/>
        <v>0</v>
      </c>
      <c r="I239" s="113">
        <f t="shared" si="54"/>
        <v>0</v>
      </c>
      <c r="J239" s="113">
        <f t="shared" si="55"/>
        <v>0</v>
      </c>
      <c r="K239" s="248">
        <f t="shared" si="56"/>
        <v>0</v>
      </c>
    </row>
    <row r="240" spans="1:13" s="173" customFormat="1" ht="25.5">
      <c r="A240" s="247"/>
      <c r="B240" s="110" t="s">
        <v>339</v>
      </c>
      <c r="C240" s="18" t="s">
        <v>726</v>
      </c>
      <c r="D240" s="172">
        <v>1</v>
      </c>
      <c r="E240" s="119" t="s">
        <v>56</v>
      </c>
      <c r="F240" s="5"/>
      <c r="G240" s="5"/>
      <c r="H240" s="17">
        <f t="shared" si="53"/>
        <v>0</v>
      </c>
      <c r="I240" s="113">
        <f t="shared" si="54"/>
        <v>0</v>
      </c>
      <c r="J240" s="113">
        <f t="shared" si="55"/>
        <v>0</v>
      </c>
      <c r="K240" s="248">
        <f t="shared" si="56"/>
        <v>0</v>
      </c>
    </row>
    <row r="241" spans="1:13" s="173" customFormat="1" ht="25.5">
      <c r="A241" s="247"/>
      <c r="B241" s="110" t="s">
        <v>340</v>
      </c>
      <c r="C241" s="18" t="s">
        <v>727</v>
      </c>
      <c r="D241" s="112">
        <v>1</v>
      </c>
      <c r="E241" s="119" t="s">
        <v>56</v>
      </c>
      <c r="F241" s="5"/>
      <c r="G241" s="5"/>
      <c r="H241" s="17">
        <f t="shared" si="53"/>
        <v>0</v>
      </c>
      <c r="I241" s="113">
        <f t="shared" si="54"/>
        <v>0</v>
      </c>
      <c r="J241" s="113">
        <f t="shared" si="55"/>
        <v>0</v>
      </c>
      <c r="K241" s="248">
        <f t="shared" si="56"/>
        <v>0</v>
      </c>
      <c r="L241" s="177"/>
      <c r="M241" s="178"/>
    </row>
    <row r="242" spans="1:13" s="166" customFormat="1">
      <c r="A242" s="247"/>
      <c r="B242" s="110" t="s">
        <v>341</v>
      </c>
      <c r="C242" s="18" t="s">
        <v>343</v>
      </c>
      <c r="D242" s="172">
        <v>1</v>
      </c>
      <c r="E242" s="119" t="s">
        <v>56</v>
      </c>
      <c r="F242" s="5"/>
      <c r="G242" s="5"/>
      <c r="H242" s="17">
        <f t="shared" si="53"/>
        <v>0</v>
      </c>
      <c r="I242" s="113">
        <f t="shared" si="54"/>
        <v>0</v>
      </c>
      <c r="J242" s="113">
        <f t="shared" si="55"/>
        <v>0</v>
      </c>
      <c r="K242" s="248">
        <f t="shared" si="56"/>
        <v>0</v>
      </c>
    </row>
    <row r="243" spans="1:13" s="166" customFormat="1" ht="38.25">
      <c r="A243" s="250"/>
      <c r="B243" s="120" t="s">
        <v>342</v>
      </c>
      <c r="C243" s="24" t="s">
        <v>728</v>
      </c>
      <c r="D243" s="181">
        <v>1</v>
      </c>
      <c r="E243" s="122" t="s">
        <v>313</v>
      </c>
      <c r="F243" s="9"/>
      <c r="G243" s="9"/>
      <c r="H243" s="26">
        <f t="shared" si="53"/>
        <v>0</v>
      </c>
      <c r="I243" s="123">
        <f t="shared" si="54"/>
        <v>0</v>
      </c>
      <c r="J243" s="123">
        <f t="shared" si="55"/>
        <v>0</v>
      </c>
      <c r="K243" s="251">
        <f t="shared" si="56"/>
        <v>0</v>
      </c>
    </row>
    <row r="244" spans="1:13" s="84" customFormat="1">
      <c r="A244" s="244"/>
      <c r="B244" s="107">
        <v>2</v>
      </c>
      <c r="C244" s="108" t="s">
        <v>129</v>
      </c>
      <c r="D244" s="108"/>
      <c r="E244" s="108"/>
      <c r="F244" s="108"/>
      <c r="G244" s="108"/>
      <c r="H244" s="108"/>
      <c r="I244" s="108"/>
      <c r="J244" s="108"/>
      <c r="K244" s="108"/>
      <c r="L244" s="148"/>
    </row>
    <row r="245" spans="1:13" s="173" customFormat="1" ht="63.75">
      <c r="A245" s="245"/>
      <c r="B245" s="182" t="s">
        <v>12</v>
      </c>
      <c r="C245" s="20" t="s">
        <v>729</v>
      </c>
      <c r="D245" s="29">
        <v>400</v>
      </c>
      <c r="E245" s="126" t="s">
        <v>56</v>
      </c>
      <c r="F245" s="10"/>
      <c r="G245" s="10"/>
      <c r="H245" s="22">
        <f t="shared" ref="H245:H276" si="57">SUM(F245:G245)*D245</f>
        <v>0</v>
      </c>
      <c r="I245" s="30">
        <f t="shared" ref="I245:I261" si="58">TRUNC(F245*(1+$K$3),2)</f>
        <v>0</v>
      </c>
      <c r="J245" s="30">
        <f t="shared" ref="J245:J261" si="59">TRUNC(G245*(1+$K$3),2)</f>
        <v>0</v>
      </c>
      <c r="K245" s="252">
        <f t="shared" ref="K245:K276" si="60">SUM(I245:J245)*D245</f>
        <v>0</v>
      </c>
    </row>
    <row r="246" spans="1:13" s="1" customFormat="1" ht="63.75">
      <c r="A246" s="266"/>
      <c r="B246" s="183" t="s">
        <v>28</v>
      </c>
      <c r="C246" s="18" t="s">
        <v>730</v>
      </c>
      <c r="D246" s="19">
        <v>104</v>
      </c>
      <c r="E246" s="19" t="s">
        <v>10</v>
      </c>
      <c r="F246" s="5"/>
      <c r="G246" s="5"/>
      <c r="H246" s="17">
        <f t="shared" si="57"/>
        <v>0</v>
      </c>
      <c r="I246" s="113">
        <f t="shared" si="58"/>
        <v>0</v>
      </c>
      <c r="J246" s="113">
        <f t="shared" si="59"/>
        <v>0</v>
      </c>
      <c r="K246" s="248">
        <f t="shared" si="60"/>
        <v>0</v>
      </c>
    </row>
    <row r="247" spans="1:13" s="1" customFormat="1" ht="63.75">
      <c r="A247" s="266"/>
      <c r="B247" s="183" t="s">
        <v>344</v>
      </c>
      <c r="C247" s="18" t="s">
        <v>731</v>
      </c>
      <c r="D247" s="19">
        <v>6</v>
      </c>
      <c r="E247" s="19" t="s">
        <v>10</v>
      </c>
      <c r="F247" s="5"/>
      <c r="G247" s="5"/>
      <c r="H247" s="17">
        <f t="shared" si="57"/>
        <v>0</v>
      </c>
      <c r="I247" s="113">
        <f t="shared" si="58"/>
        <v>0</v>
      </c>
      <c r="J247" s="113">
        <f t="shared" si="59"/>
        <v>0</v>
      </c>
      <c r="K247" s="248">
        <f t="shared" si="60"/>
        <v>0</v>
      </c>
    </row>
    <row r="248" spans="1:13" s="173" customFormat="1" ht="25.5">
      <c r="A248" s="247"/>
      <c r="B248" s="183" t="s">
        <v>345</v>
      </c>
      <c r="C248" s="18" t="s">
        <v>732</v>
      </c>
      <c r="D248" s="172">
        <v>20</v>
      </c>
      <c r="E248" s="119" t="s">
        <v>56</v>
      </c>
      <c r="F248" s="5"/>
      <c r="G248" s="5"/>
      <c r="H248" s="17">
        <f t="shared" si="57"/>
        <v>0</v>
      </c>
      <c r="I248" s="113">
        <f t="shared" si="58"/>
        <v>0</v>
      </c>
      <c r="J248" s="113">
        <f t="shared" si="59"/>
        <v>0</v>
      </c>
      <c r="K248" s="248">
        <f t="shared" si="60"/>
        <v>0</v>
      </c>
    </row>
    <row r="249" spans="1:13" s="173" customFormat="1" ht="25.5">
      <c r="A249" s="247"/>
      <c r="B249" s="183" t="s">
        <v>346</v>
      </c>
      <c r="C249" s="18" t="s">
        <v>733</v>
      </c>
      <c r="D249" s="172">
        <v>3</v>
      </c>
      <c r="E249" s="119" t="s">
        <v>56</v>
      </c>
      <c r="F249" s="5"/>
      <c r="G249" s="5"/>
      <c r="H249" s="17">
        <f t="shared" si="57"/>
        <v>0</v>
      </c>
      <c r="I249" s="113">
        <f t="shared" si="58"/>
        <v>0</v>
      </c>
      <c r="J249" s="113">
        <f t="shared" si="59"/>
        <v>0</v>
      </c>
      <c r="K249" s="248">
        <f t="shared" si="60"/>
        <v>0</v>
      </c>
    </row>
    <row r="250" spans="1:13" s="1" customFormat="1" ht="25.5">
      <c r="A250" s="266"/>
      <c r="B250" s="183" t="s">
        <v>347</v>
      </c>
      <c r="C250" s="18" t="s">
        <v>348</v>
      </c>
      <c r="D250" s="19">
        <v>15</v>
      </c>
      <c r="E250" s="19" t="s">
        <v>10</v>
      </c>
      <c r="F250" s="5"/>
      <c r="G250" s="5"/>
      <c r="H250" s="17">
        <f t="shared" si="57"/>
        <v>0</v>
      </c>
      <c r="I250" s="113">
        <f t="shared" si="58"/>
        <v>0</v>
      </c>
      <c r="J250" s="113">
        <f t="shared" si="59"/>
        <v>0</v>
      </c>
      <c r="K250" s="248">
        <f t="shared" si="60"/>
        <v>0</v>
      </c>
      <c r="L250" s="3"/>
    </row>
    <row r="251" spans="1:13" s="173" customFormat="1" ht="25.5">
      <c r="A251" s="247"/>
      <c r="B251" s="183" t="s">
        <v>349</v>
      </c>
      <c r="C251" s="18" t="s">
        <v>734</v>
      </c>
      <c r="D251" s="172">
        <v>300</v>
      </c>
      <c r="E251" s="119" t="s">
        <v>18</v>
      </c>
      <c r="F251" s="5"/>
      <c r="G251" s="5"/>
      <c r="H251" s="17">
        <f t="shared" si="57"/>
        <v>0</v>
      </c>
      <c r="I251" s="113">
        <f t="shared" si="58"/>
        <v>0</v>
      </c>
      <c r="J251" s="113">
        <f t="shared" si="59"/>
        <v>0</v>
      </c>
      <c r="K251" s="248">
        <f t="shared" si="60"/>
        <v>0</v>
      </c>
    </row>
    <row r="252" spans="1:13" s="173" customFormat="1">
      <c r="A252" s="247"/>
      <c r="B252" s="183" t="s">
        <v>350</v>
      </c>
      <c r="C252" s="18" t="s">
        <v>351</v>
      </c>
      <c r="D252" s="172">
        <v>110</v>
      </c>
      <c r="E252" s="119" t="s">
        <v>56</v>
      </c>
      <c r="F252" s="5"/>
      <c r="G252" s="5"/>
      <c r="H252" s="17">
        <f t="shared" si="57"/>
        <v>0</v>
      </c>
      <c r="I252" s="113">
        <f t="shared" si="58"/>
        <v>0</v>
      </c>
      <c r="J252" s="113">
        <f t="shared" si="59"/>
        <v>0</v>
      </c>
      <c r="K252" s="248">
        <f t="shared" si="60"/>
        <v>0</v>
      </c>
    </row>
    <row r="253" spans="1:13" s="173" customFormat="1" ht="25.5">
      <c r="A253" s="247"/>
      <c r="B253" s="183" t="s">
        <v>352</v>
      </c>
      <c r="C253" s="18" t="s">
        <v>735</v>
      </c>
      <c r="D253" s="172">
        <v>10</v>
      </c>
      <c r="E253" s="119" t="s">
        <v>18</v>
      </c>
      <c r="F253" s="5"/>
      <c r="G253" s="5"/>
      <c r="H253" s="17">
        <f t="shared" si="57"/>
        <v>0</v>
      </c>
      <c r="I253" s="113">
        <f t="shared" si="58"/>
        <v>0</v>
      </c>
      <c r="J253" s="113">
        <f t="shared" si="59"/>
        <v>0</v>
      </c>
      <c r="K253" s="248">
        <f t="shared" si="60"/>
        <v>0</v>
      </c>
    </row>
    <row r="254" spans="1:13" s="173" customFormat="1">
      <c r="A254" s="247"/>
      <c r="B254" s="183" t="s">
        <v>353</v>
      </c>
      <c r="C254" s="18" t="s">
        <v>736</v>
      </c>
      <c r="D254" s="172">
        <v>161</v>
      </c>
      <c r="E254" s="119" t="s">
        <v>56</v>
      </c>
      <c r="F254" s="5"/>
      <c r="G254" s="5"/>
      <c r="H254" s="17">
        <f t="shared" si="57"/>
        <v>0</v>
      </c>
      <c r="I254" s="113">
        <f t="shared" si="58"/>
        <v>0</v>
      </c>
      <c r="J254" s="113">
        <f t="shared" si="59"/>
        <v>0</v>
      </c>
      <c r="K254" s="248">
        <f t="shared" si="60"/>
        <v>0</v>
      </c>
    </row>
    <row r="255" spans="1:13" s="173" customFormat="1">
      <c r="A255" s="247"/>
      <c r="B255" s="183" t="s">
        <v>354</v>
      </c>
      <c r="C255" s="18" t="s">
        <v>355</v>
      </c>
      <c r="D255" s="172">
        <v>5</v>
      </c>
      <c r="E255" s="119" t="s">
        <v>56</v>
      </c>
      <c r="F255" s="5"/>
      <c r="G255" s="5"/>
      <c r="H255" s="17">
        <f t="shared" si="57"/>
        <v>0</v>
      </c>
      <c r="I255" s="113">
        <f t="shared" si="58"/>
        <v>0</v>
      </c>
      <c r="J255" s="113">
        <f t="shared" si="59"/>
        <v>0</v>
      </c>
      <c r="K255" s="248">
        <f t="shared" si="60"/>
        <v>0</v>
      </c>
    </row>
    <row r="256" spans="1:13" s="173" customFormat="1">
      <c r="A256" s="247"/>
      <c r="B256" s="183" t="s">
        <v>356</v>
      </c>
      <c r="C256" s="18" t="s">
        <v>737</v>
      </c>
      <c r="D256" s="172">
        <v>101</v>
      </c>
      <c r="E256" s="119" t="s">
        <v>56</v>
      </c>
      <c r="F256" s="5"/>
      <c r="G256" s="5"/>
      <c r="H256" s="17">
        <f t="shared" si="57"/>
        <v>0</v>
      </c>
      <c r="I256" s="113">
        <f t="shared" si="58"/>
        <v>0</v>
      </c>
      <c r="J256" s="113">
        <f t="shared" si="59"/>
        <v>0</v>
      </c>
      <c r="K256" s="248">
        <f t="shared" si="60"/>
        <v>0</v>
      </c>
    </row>
    <row r="257" spans="1:11" s="173" customFormat="1">
      <c r="A257" s="247"/>
      <c r="B257" s="183" t="s">
        <v>357</v>
      </c>
      <c r="C257" s="18" t="s">
        <v>738</v>
      </c>
      <c r="D257" s="172">
        <v>54</v>
      </c>
      <c r="E257" s="119" t="s">
        <v>56</v>
      </c>
      <c r="F257" s="5"/>
      <c r="G257" s="5"/>
      <c r="H257" s="17">
        <f t="shared" si="57"/>
        <v>0</v>
      </c>
      <c r="I257" s="113">
        <f t="shared" si="58"/>
        <v>0</v>
      </c>
      <c r="J257" s="113">
        <f t="shared" si="59"/>
        <v>0</v>
      </c>
      <c r="K257" s="248">
        <f t="shared" si="60"/>
        <v>0</v>
      </c>
    </row>
    <row r="258" spans="1:11" s="173" customFormat="1">
      <c r="A258" s="247"/>
      <c r="B258" s="183" t="s">
        <v>358</v>
      </c>
      <c r="C258" s="18" t="s">
        <v>739</v>
      </c>
      <c r="D258" s="172">
        <v>25</v>
      </c>
      <c r="E258" s="119" t="s">
        <v>56</v>
      </c>
      <c r="F258" s="5"/>
      <c r="G258" s="5"/>
      <c r="H258" s="17">
        <f t="shared" si="57"/>
        <v>0</v>
      </c>
      <c r="I258" s="113">
        <f t="shared" si="58"/>
        <v>0</v>
      </c>
      <c r="J258" s="113">
        <f t="shared" si="59"/>
        <v>0</v>
      </c>
      <c r="K258" s="248">
        <f t="shared" si="60"/>
        <v>0</v>
      </c>
    </row>
    <row r="259" spans="1:11" s="173" customFormat="1">
      <c r="A259" s="247"/>
      <c r="B259" s="183" t="s">
        <v>359</v>
      </c>
      <c r="C259" s="18" t="s">
        <v>740</v>
      </c>
      <c r="D259" s="172">
        <v>10</v>
      </c>
      <c r="E259" s="119" t="s">
        <v>56</v>
      </c>
      <c r="F259" s="5"/>
      <c r="G259" s="5"/>
      <c r="H259" s="17">
        <f t="shared" si="57"/>
        <v>0</v>
      </c>
      <c r="I259" s="113">
        <f t="shared" si="58"/>
        <v>0</v>
      </c>
      <c r="J259" s="113">
        <f t="shared" si="59"/>
        <v>0</v>
      </c>
      <c r="K259" s="248">
        <f t="shared" si="60"/>
        <v>0</v>
      </c>
    </row>
    <row r="260" spans="1:11" s="173" customFormat="1">
      <c r="A260" s="247"/>
      <c r="B260" s="183" t="s">
        <v>360</v>
      </c>
      <c r="C260" s="18" t="s">
        <v>741</v>
      </c>
      <c r="D260" s="172">
        <v>10</v>
      </c>
      <c r="E260" s="119" t="s">
        <v>313</v>
      </c>
      <c r="F260" s="5"/>
      <c r="G260" s="5"/>
      <c r="H260" s="17">
        <f t="shared" si="57"/>
        <v>0</v>
      </c>
      <c r="I260" s="113">
        <f t="shared" si="58"/>
        <v>0</v>
      </c>
      <c r="J260" s="113">
        <f t="shared" si="59"/>
        <v>0</v>
      </c>
      <c r="K260" s="248">
        <f t="shared" si="60"/>
        <v>0</v>
      </c>
    </row>
    <row r="261" spans="1:11" s="173" customFormat="1">
      <c r="A261" s="247"/>
      <c r="B261" s="183" t="s">
        <v>361</v>
      </c>
      <c r="C261" s="18" t="s">
        <v>742</v>
      </c>
      <c r="D261" s="172">
        <v>6</v>
      </c>
      <c r="E261" s="119" t="s">
        <v>313</v>
      </c>
      <c r="F261" s="5"/>
      <c r="G261" s="5"/>
      <c r="H261" s="17">
        <f t="shared" si="57"/>
        <v>0</v>
      </c>
      <c r="I261" s="113">
        <f t="shared" si="58"/>
        <v>0</v>
      </c>
      <c r="J261" s="113">
        <f t="shared" si="59"/>
        <v>0</v>
      </c>
      <c r="K261" s="248">
        <f t="shared" si="60"/>
        <v>0</v>
      </c>
    </row>
    <row r="262" spans="1:11" s="173" customFormat="1">
      <c r="A262" s="247"/>
      <c r="B262" s="183" t="s">
        <v>362</v>
      </c>
      <c r="C262" s="18" t="s">
        <v>363</v>
      </c>
      <c r="D262" s="172"/>
      <c r="E262" s="119"/>
      <c r="F262" s="17"/>
      <c r="G262" s="17"/>
      <c r="H262" s="17"/>
      <c r="I262" s="113"/>
      <c r="J262" s="113"/>
      <c r="K262" s="248"/>
    </row>
    <row r="263" spans="1:11" s="2" customFormat="1" ht="12.75">
      <c r="A263" s="266"/>
      <c r="B263" s="110" t="s">
        <v>364</v>
      </c>
      <c r="C263" s="18" t="s">
        <v>365</v>
      </c>
      <c r="D263" s="172">
        <v>34</v>
      </c>
      <c r="E263" s="119" t="s">
        <v>56</v>
      </c>
      <c r="F263" s="5"/>
      <c r="G263" s="5"/>
      <c r="H263" s="17">
        <f t="shared" si="57"/>
        <v>0</v>
      </c>
      <c r="I263" s="113">
        <f t="shared" ref="I263:I276" si="61">TRUNC(F263*(1+$K$3),2)</f>
        <v>0</v>
      </c>
      <c r="J263" s="113">
        <f t="shared" ref="J263:J276" si="62">TRUNC(G263*(1+$K$3),2)</f>
        <v>0</v>
      </c>
      <c r="K263" s="248">
        <f t="shared" si="60"/>
        <v>0</v>
      </c>
    </row>
    <row r="264" spans="1:11" s="2" customFormat="1" ht="12.75">
      <c r="A264" s="266"/>
      <c r="B264" s="110" t="s">
        <v>366</v>
      </c>
      <c r="C264" s="18" t="s">
        <v>367</v>
      </c>
      <c r="D264" s="172">
        <v>40</v>
      </c>
      <c r="E264" s="119" t="s">
        <v>56</v>
      </c>
      <c r="F264" s="5"/>
      <c r="G264" s="5"/>
      <c r="H264" s="17">
        <f t="shared" si="57"/>
        <v>0</v>
      </c>
      <c r="I264" s="113">
        <f t="shared" si="61"/>
        <v>0</v>
      </c>
      <c r="J264" s="113">
        <f t="shared" si="62"/>
        <v>0</v>
      </c>
      <c r="K264" s="248">
        <f t="shared" si="60"/>
        <v>0</v>
      </c>
    </row>
    <row r="265" spans="1:11" s="2" customFormat="1" ht="12.75">
      <c r="A265" s="266"/>
      <c r="B265" s="110" t="s">
        <v>368</v>
      </c>
      <c r="C265" s="18" t="s">
        <v>369</v>
      </c>
      <c r="D265" s="172">
        <v>4</v>
      </c>
      <c r="E265" s="119" t="s">
        <v>56</v>
      </c>
      <c r="F265" s="5"/>
      <c r="G265" s="5"/>
      <c r="H265" s="17">
        <f t="shared" si="57"/>
        <v>0</v>
      </c>
      <c r="I265" s="113">
        <f t="shared" si="61"/>
        <v>0</v>
      </c>
      <c r="J265" s="113">
        <f t="shared" si="62"/>
        <v>0</v>
      </c>
      <c r="K265" s="248">
        <f t="shared" si="60"/>
        <v>0</v>
      </c>
    </row>
    <row r="266" spans="1:11" s="2" customFormat="1" ht="12.75">
      <c r="A266" s="266"/>
      <c r="B266" s="110" t="s">
        <v>370</v>
      </c>
      <c r="C266" s="18" t="s">
        <v>371</v>
      </c>
      <c r="D266" s="172">
        <v>1</v>
      </c>
      <c r="E266" s="119" t="s">
        <v>56</v>
      </c>
      <c r="F266" s="5"/>
      <c r="G266" s="5"/>
      <c r="H266" s="17">
        <f t="shared" si="57"/>
        <v>0</v>
      </c>
      <c r="I266" s="113">
        <f t="shared" si="61"/>
        <v>0</v>
      </c>
      <c r="J266" s="113">
        <f t="shared" si="62"/>
        <v>0</v>
      </c>
      <c r="K266" s="248">
        <f t="shared" si="60"/>
        <v>0</v>
      </c>
    </row>
    <row r="267" spans="1:11" s="2" customFormat="1" ht="12.75">
      <c r="A267" s="266"/>
      <c r="B267" s="110" t="s">
        <v>372</v>
      </c>
      <c r="C267" s="18" t="s">
        <v>373</v>
      </c>
      <c r="D267" s="172">
        <v>3</v>
      </c>
      <c r="E267" s="119" t="s">
        <v>56</v>
      </c>
      <c r="F267" s="5"/>
      <c r="G267" s="5"/>
      <c r="H267" s="17">
        <f t="shared" si="57"/>
        <v>0</v>
      </c>
      <c r="I267" s="113">
        <f t="shared" si="61"/>
        <v>0</v>
      </c>
      <c r="J267" s="113">
        <f t="shared" si="62"/>
        <v>0</v>
      </c>
      <c r="K267" s="248">
        <f t="shared" si="60"/>
        <v>0</v>
      </c>
    </row>
    <row r="268" spans="1:11" s="2" customFormat="1" ht="12.75">
      <c r="A268" s="266"/>
      <c r="B268" s="110" t="s">
        <v>374</v>
      </c>
      <c r="C268" s="18" t="s">
        <v>375</v>
      </c>
      <c r="D268" s="172">
        <v>22</v>
      </c>
      <c r="E268" s="119" t="s">
        <v>56</v>
      </c>
      <c r="F268" s="5"/>
      <c r="G268" s="5"/>
      <c r="H268" s="17">
        <f t="shared" si="57"/>
        <v>0</v>
      </c>
      <c r="I268" s="113">
        <f t="shared" si="61"/>
        <v>0</v>
      </c>
      <c r="J268" s="113">
        <f t="shared" si="62"/>
        <v>0</v>
      </c>
      <c r="K268" s="248">
        <f t="shared" si="60"/>
        <v>0</v>
      </c>
    </row>
    <row r="269" spans="1:11" s="2" customFormat="1" ht="12.75">
      <c r="A269" s="266"/>
      <c r="B269" s="110" t="s">
        <v>376</v>
      </c>
      <c r="C269" s="18" t="s">
        <v>377</v>
      </c>
      <c r="D269" s="172">
        <v>1</v>
      </c>
      <c r="E269" s="119" t="s">
        <v>56</v>
      </c>
      <c r="F269" s="5"/>
      <c r="G269" s="5"/>
      <c r="H269" s="17">
        <f t="shared" si="57"/>
        <v>0</v>
      </c>
      <c r="I269" s="113">
        <f t="shared" si="61"/>
        <v>0</v>
      </c>
      <c r="J269" s="113">
        <f t="shared" si="62"/>
        <v>0</v>
      </c>
      <c r="K269" s="248">
        <f t="shared" si="60"/>
        <v>0</v>
      </c>
    </row>
    <row r="270" spans="1:11" s="2" customFormat="1" ht="12.75">
      <c r="A270" s="266"/>
      <c r="B270" s="110" t="s">
        <v>378</v>
      </c>
      <c r="C270" s="18" t="s">
        <v>379</v>
      </c>
      <c r="D270" s="172">
        <v>2</v>
      </c>
      <c r="E270" s="119" t="s">
        <v>56</v>
      </c>
      <c r="F270" s="5"/>
      <c r="G270" s="5"/>
      <c r="H270" s="17">
        <f t="shared" si="57"/>
        <v>0</v>
      </c>
      <c r="I270" s="113">
        <f t="shared" si="61"/>
        <v>0</v>
      </c>
      <c r="J270" s="113">
        <f t="shared" si="62"/>
        <v>0</v>
      </c>
      <c r="K270" s="248">
        <f t="shared" si="60"/>
        <v>0</v>
      </c>
    </row>
    <row r="271" spans="1:11" s="2" customFormat="1" ht="12.75">
      <c r="A271" s="266"/>
      <c r="B271" s="110" t="s">
        <v>380</v>
      </c>
      <c r="C271" s="18" t="s">
        <v>743</v>
      </c>
      <c r="D271" s="172">
        <v>7</v>
      </c>
      <c r="E271" s="119" t="s">
        <v>313</v>
      </c>
      <c r="F271" s="5"/>
      <c r="G271" s="5"/>
      <c r="H271" s="17">
        <f t="shared" si="57"/>
        <v>0</v>
      </c>
      <c r="I271" s="113">
        <f t="shared" si="61"/>
        <v>0</v>
      </c>
      <c r="J271" s="113">
        <f t="shared" si="62"/>
        <v>0</v>
      </c>
      <c r="K271" s="248">
        <f t="shared" si="60"/>
        <v>0</v>
      </c>
    </row>
    <row r="272" spans="1:11" s="2" customFormat="1" ht="12.75">
      <c r="A272" s="266"/>
      <c r="B272" s="110" t="s">
        <v>381</v>
      </c>
      <c r="C272" s="18" t="s">
        <v>382</v>
      </c>
      <c r="D272" s="172">
        <v>1</v>
      </c>
      <c r="E272" s="119" t="s">
        <v>313</v>
      </c>
      <c r="F272" s="5"/>
      <c r="G272" s="5"/>
      <c r="H272" s="17">
        <f t="shared" si="57"/>
        <v>0</v>
      </c>
      <c r="I272" s="113">
        <f t="shared" si="61"/>
        <v>0</v>
      </c>
      <c r="J272" s="113">
        <f t="shared" si="62"/>
        <v>0</v>
      </c>
      <c r="K272" s="248">
        <f t="shared" si="60"/>
        <v>0</v>
      </c>
    </row>
    <row r="273" spans="1:11" s="173" customFormat="1" ht="38.25">
      <c r="A273" s="247"/>
      <c r="B273" s="110" t="s">
        <v>383</v>
      </c>
      <c r="C273" s="18" t="s">
        <v>744</v>
      </c>
      <c r="D273" s="172">
        <v>7</v>
      </c>
      <c r="E273" s="119" t="s">
        <v>56</v>
      </c>
      <c r="F273" s="5"/>
      <c r="G273" s="5"/>
      <c r="H273" s="17">
        <f t="shared" si="57"/>
        <v>0</v>
      </c>
      <c r="I273" s="113">
        <f t="shared" si="61"/>
        <v>0</v>
      </c>
      <c r="J273" s="113">
        <f t="shared" si="62"/>
        <v>0</v>
      </c>
      <c r="K273" s="248">
        <f t="shared" si="60"/>
        <v>0</v>
      </c>
    </row>
    <row r="274" spans="1:11" s="4" customFormat="1" ht="25.5">
      <c r="A274" s="247"/>
      <c r="B274" s="183" t="s">
        <v>384</v>
      </c>
      <c r="C274" s="18" t="s">
        <v>745</v>
      </c>
      <c r="D274" s="172">
        <v>3</v>
      </c>
      <c r="E274" s="119" t="s">
        <v>10</v>
      </c>
      <c r="F274" s="5"/>
      <c r="G274" s="5"/>
      <c r="H274" s="17">
        <f t="shared" si="57"/>
        <v>0</v>
      </c>
      <c r="I274" s="113">
        <f t="shared" si="61"/>
        <v>0</v>
      </c>
      <c r="J274" s="113">
        <f t="shared" si="62"/>
        <v>0</v>
      </c>
      <c r="K274" s="248">
        <f t="shared" si="60"/>
        <v>0</v>
      </c>
    </row>
    <row r="275" spans="1:11" s="4" customFormat="1" ht="25.5">
      <c r="A275" s="247"/>
      <c r="B275" s="183" t="s">
        <v>385</v>
      </c>
      <c r="C275" s="18" t="s">
        <v>746</v>
      </c>
      <c r="D275" s="172">
        <v>1</v>
      </c>
      <c r="E275" s="119" t="s">
        <v>10</v>
      </c>
      <c r="F275" s="5"/>
      <c r="G275" s="5"/>
      <c r="H275" s="17">
        <f t="shared" si="57"/>
        <v>0</v>
      </c>
      <c r="I275" s="113">
        <f t="shared" si="61"/>
        <v>0</v>
      </c>
      <c r="J275" s="113">
        <f t="shared" si="62"/>
        <v>0</v>
      </c>
      <c r="K275" s="248">
        <f t="shared" si="60"/>
        <v>0</v>
      </c>
    </row>
    <row r="276" spans="1:11" s="4" customFormat="1" ht="25.5">
      <c r="A276" s="247"/>
      <c r="B276" s="183" t="s">
        <v>386</v>
      </c>
      <c r="C276" s="18" t="s">
        <v>747</v>
      </c>
      <c r="D276" s="172">
        <v>4</v>
      </c>
      <c r="E276" s="119" t="s">
        <v>10</v>
      </c>
      <c r="F276" s="5"/>
      <c r="G276" s="5"/>
      <c r="H276" s="17">
        <f t="shared" si="57"/>
        <v>0</v>
      </c>
      <c r="I276" s="113">
        <f t="shared" si="61"/>
        <v>0</v>
      </c>
      <c r="J276" s="113">
        <f t="shared" si="62"/>
        <v>0</v>
      </c>
      <c r="K276" s="248">
        <f t="shared" si="60"/>
        <v>0</v>
      </c>
    </row>
    <row r="277" spans="1:11" s="173" customFormat="1">
      <c r="A277" s="247"/>
      <c r="B277" s="183" t="s">
        <v>387</v>
      </c>
      <c r="C277" s="18" t="s">
        <v>748</v>
      </c>
      <c r="D277" s="172"/>
      <c r="E277" s="119"/>
      <c r="F277" s="17"/>
      <c r="G277" s="17"/>
      <c r="H277" s="17"/>
      <c r="I277" s="113"/>
      <c r="J277" s="113"/>
      <c r="K277" s="248"/>
    </row>
    <row r="278" spans="1:11" s="173" customFormat="1">
      <c r="A278" s="247"/>
      <c r="B278" s="110" t="s">
        <v>388</v>
      </c>
      <c r="C278" s="18" t="s">
        <v>389</v>
      </c>
      <c r="D278" s="172">
        <v>200</v>
      </c>
      <c r="E278" s="119" t="s">
        <v>18</v>
      </c>
      <c r="F278" s="5"/>
      <c r="G278" s="5"/>
      <c r="H278" s="17">
        <f t="shared" ref="H278:H333" si="63">SUM(F278:G278)*D278</f>
        <v>0</v>
      </c>
      <c r="I278" s="113">
        <f t="shared" ref="I278:I309" si="64">TRUNC(F278*(1+$K$3),2)</f>
        <v>0</v>
      </c>
      <c r="J278" s="113">
        <f t="shared" ref="J278:J309" si="65">TRUNC(G278*(1+$K$3),2)</f>
        <v>0</v>
      </c>
      <c r="K278" s="248">
        <f t="shared" ref="K278:K333" si="66">SUM(I278:J278)*D278</f>
        <v>0</v>
      </c>
    </row>
    <row r="279" spans="1:11" s="173" customFormat="1">
      <c r="A279" s="247"/>
      <c r="B279" s="110" t="s">
        <v>390</v>
      </c>
      <c r="C279" s="18" t="s">
        <v>391</v>
      </c>
      <c r="D279" s="172">
        <v>170</v>
      </c>
      <c r="E279" s="119" t="s">
        <v>18</v>
      </c>
      <c r="F279" s="5"/>
      <c r="G279" s="5"/>
      <c r="H279" s="17">
        <f t="shared" si="63"/>
        <v>0</v>
      </c>
      <c r="I279" s="113">
        <f t="shared" si="64"/>
        <v>0</v>
      </c>
      <c r="J279" s="113">
        <f t="shared" si="65"/>
        <v>0</v>
      </c>
      <c r="K279" s="248">
        <f t="shared" si="66"/>
        <v>0</v>
      </c>
    </row>
    <row r="280" spans="1:11" s="173" customFormat="1">
      <c r="A280" s="247"/>
      <c r="B280" s="110" t="s">
        <v>392</v>
      </c>
      <c r="C280" s="18" t="s">
        <v>393</v>
      </c>
      <c r="D280" s="172">
        <v>40</v>
      </c>
      <c r="E280" s="119" t="s">
        <v>18</v>
      </c>
      <c r="F280" s="5"/>
      <c r="G280" s="5"/>
      <c r="H280" s="17">
        <f t="shared" si="63"/>
        <v>0</v>
      </c>
      <c r="I280" s="113">
        <f t="shared" si="64"/>
        <v>0</v>
      </c>
      <c r="J280" s="113">
        <f t="shared" si="65"/>
        <v>0</v>
      </c>
      <c r="K280" s="248">
        <f t="shared" si="66"/>
        <v>0</v>
      </c>
    </row>
    <row r="281" spans="1:11" s="173" customFormat="1">
      <c r="A281" s="247"/>
      <c r="B281" s="110" t="s">
        <v>394</v>
      </c>
      <c r="C281" s="18" t="s">
        <v>395</v>
      </c>
      <c r="D281" s="172">
        <v>50</v>
      </c>
      <c r="E281" s="119" t="s">
        <v>18</v>
      </c>
      <c r="F281" s="5"/>
      <c r="G281" s="5"/>
      <c r="H281" s="17">
        <f t="shared" si="63"/>
        <v>0</v>
      </c>
      <c r="I281" s="113">
        <f t="shared" si="64"/>
        <v>0</v>
      </c>
      <c r="J281" s="113">
        <f t="shared" si="65"/>
        <v>0</v>
      </c>
      <c r="K281" s="248">
        <f t="shared" si="66"/>
        <v>0</v>
      </c>
    </row>
    <row r="282" spans="1:11" s="173" customFormat="1">
      <c r="A282" s="247"/>
      <c r="B282" s="110" t="s">
        <v>396</v>
      </c>
      <c r="C282" s="18" t="s">
        <v>397</v>
      </c>
      <c r="D282" s="172">
        <v>40</v>
      </c>
      <c r="E282" s="119" t="s">
        <v>18</v>
      </c>
      <c r="F282" s="5"/>
      <c r="G282" s="5"/>
      <c r="H282" s="17">
        <f t="shared" si="63"/>
        <v>0</v>
      </c>
      <c r="I282" s="113">
        <f t="shared" si="64"/>
        <v>0</v>
      </c>
      <c r="J282" s="113">
        <f t="shared" si="65"/>
        <v>0</v>
      </c>
      <c r="K282" s="248">
        <f t="shared" si="66"/>
        <v>0</v>
      </c>
    </row>
    <row r="283" spans="1:11" s="173" customFormat="1">
      <c r="A283" s="247"/>
      <c r="B283" s="110" t="s">
        <v>398</v>
      </c>
      <c r="C283" s="18" t="s">
        <v>399</v>
      </c>
      <c r="D283" s="172">
        <v>4</v>
      </c>
      <c r="E283" s="119" t="s">
        <v>18</v>
      </c>
      <c r="F283" s="5"/>
      <c r="G283" s="5"/>
      <c r="H283" s="17">
        <f t="shared" si="63"/>
        <v>0</v>
      </c>
      <c r="I283" s="113">
        <f t="shared" si="64"/>
        <v>0</v>
      </c>
      <c r="J283" s="113">
        <f t="shared" si="65"/>
        <v>0</v>
      </c>
      <c r="K283" s="248">
        <f t="shared" si="66"/>
        <v>0</v>
      </c>
    </row>
    <row r="284" spans="1:11" s="173" customFormat="1">
      <c r="A284" s="247"/>
      <c r="B284" s="110" t="s">
        <v>400</v>
      </c>
      <c r="C284" s="18" t="s">
        <v>401</v>
      </c>
      <c r="D284" s="172">
        <v>2</v>
      </c>
      <c r="E284" s="119" t="s">
        <v>18</v>
      </c>
      <c r="F284" s="5"/>
      <c r="G284" s="5"/>
      <c r="H284" s="17">
        <f t="shared" si="63"/>
        <v>0</v>
      </c>
      <c r="I284" s="113">
        <f t="shared" si="64"/>
        <v>0</v>
      </c>
      <c r="J284" s="113">
        <f t="shared" si="65"/>
        <v>0</v>
      </c>
      <c r="K284" s="248">
        <f t="shared" si="66"/>
        <v>0</v>
      </c>
    </row>
    <row r="285" spans="1:11" s="173" customFormat="1">
      <c r="A285" s="247"/>
      <c r="B285" s="110" t="s">
        <v>402</v>
      </c>
      <c r="C285" s="18" t="s">
        <v>403</v>
      </c>
      <c r="D285" s="172">
        <v>10</v>
      </c>
      <c r="E285" s="119" t="s">
        <v>18</v>
      </c>
      <c r="F285" s="5"/>
      <c r="G285" s="5"/>
      <c r="H285" s="17">
        <f t="shared" si="63"/>
        <v>0</v>
      </c>
      <c r="I285" s="113">
        <f t="shared" si="64"/>
        <v>0</v>
      </c>
      <c r="J285" s="113">
        <f t="shared" si="65"/>
        <v>0</v>
      </c>
      <c r="K285" s="248">
        <f t="shared" si="66"/>
        <v>0</v>
      </c>
    </row>
    <row r="286" spans="1:11" s="173" customFormat="1">
      <c r="A286" s="247"/>
      <c r="B286" s="110" t="s">
        <v>404</v>
      </c>
      <c r="C286" s="18" t="s">
        <v>405</v>
      </c>
      <c r="D286" s="172">
        <v>40</v>
      </c>
      <c r="E286" s="119" t="s">
        <v>18</v>
      </c>
      <c r="F286" s="5"/>
      <c r="G286" s="5"/>
      <c r="H286" s="17">
        <f t="shared" si="63"/>
        <v>0</v>
      </c>
      <c r="I286" s="113">
        <f t="shared" si="64"/>
        <v>0</v>
      </c>
      <c r="J286" s="113">
        <f t="shared" si="65"/>
        <v>0</v>
      </c>
      <c r="K286" s="248">
        <f t="shared" si="66"/>
        <v>0</v>
      </c>
    </row>
    <row r="287" spans="1:11" s="173" customFormat="1">
      <c r="A287" s="247"/>
      <c r="B287" s="110" t="s">
        <v>406</v>
      </c>
      <c r="C287" s="18" t="s">
        <v>749</v>
      </c>
      <c r="D287" s="172">
        <v>10</v>
      </c>
      <c r="E287" s="119" t="s">
        <v>18</v>
      </c>
      <c r="F287" s="5"/>
      <c r="G287" s="5"/>
      <c r="H287" s="17">
        <f t="shared" si="63"/>
        <v>0</v>
      </c>
      <c r="I287" s="113">
        <f t="shared" si="64"/>
        <v>0</v>
      </c>
      <c r="J287" s="113">
        <f t="shared" si="65"/>
        <v>0</v>
      </c>
      <c r="K287" s="248">
        <f t="shared" si="66"/>
        <v>0</v>
      </c>
    </row>
    <row r="288" spans="1:11" s="173" customFormat="1">
      <c r="A288" s="247"/>
      <c r="B288" s="110" t="s">
        <v>407</v>
      </c>
      <c r="C288" s="18" t="s">
        <v>750</v>
      </c>
      <c r="D288" s="172">
        <v>10</v>
      </c>
      <c r="E288" s="119" t="s">
        <v>313</v>
      </c>
      <c r="F288" s="5"/>
      <c r="G288" s="5"/>
      <c r="H288" s="17">
        <f t="shared" si="63"/>
        <v>0</v>
      </c>
      <c r="I288" s="113">
        <f t="shared" si="64"/>
        <v>0</v>
      </c>
      <c r="J288" s="113">
        <f t="shared" si="65"/>
        <v>0</v>
      </c>
      <c r="K288" s="248">
        <f t="shared" si="66"/>
        <v>0</v>
      </c>
    </row>
    <row r="289" spans="1:13" s="173" customFormat="1" ht="25.5">
      <c r="A289" s="247"/>
      <c r="B289" s="110" t="s">
        <v>408</v>
      </c>
      <c r="C289" s="18" t="s">
        <v>751</v>
      </c>
      <c r="D289" s="172">
        <v>6</v>
      </c>
      <c r="E289" s="119" t="s">
        <v>18</v>
      </c>
      <c r="F289" s="5"/>
      <c r="G289" s="5"/>
      <c r="H289" s="17">
        <f t="shared" si="63"/>
        <v>0</v>
      </c>
      <c r="I289" s="113">
        <f t="shared" si="64"/>
        <v>0</v>
      </c>
      <c r="J289" s="113">
        <f t="shared" si="65"/>
        <v>0</v>
      </c>
      <c r="K289" s="248">
        <f t="shared" si="66"/>
        <v>0</v>
      </c>
    </row>
    <row r="290" spans="1:13" s="173" customFormat="1">
      <c r="A290" s="247"/>
      <c r="B290" s="110" t="s">
        <v>409</v>
      </c>
      <c r="C290" s="18" t="s">
        <v>752</v>
      </c>
      <c r="D290" s="172">
        <v>4</v>
      </c>
      <c r="E290" s="119" t="s">
        <v>313</v>
      </c>
      <c r="F290" s="5"/>
      <c r="G290" s="5"/>
      <c r="H290" s="17">
        <f t="shared" si="63"/>
        <v>0</v>
      </c>
      <c r="I290" s="113">
        <f t="shared" si="64"/>
        <v>0</v>
      </c>
      <c r="J290" s="113">
        <f t="shared" si="65"/>
        <v>0</v>
      </c>
      <c r="K290" s="248">
        <f t="shared" si="66"/>
        <v>0</v>
      </c>
    </row>
    <row r="291" spans="1:13" s="173" customFormat="1">
      <c r="A291" s="247"/>
      <c r="B291" s="110" t="s">
        <v>410</v>
      </c>
      <c r="C291" s="18" t="s">
        <v>753</v>
      </c>
      <c r="D291" s="172">
        <v>60</v>
      </c>
      <c r="E291" s="119" t="s">
        <v>18</v>
      </c>
      <c r="F291" s="5"/>
      <c r="G291" s="5"/>
      <c r="H291" s="17">
        <f t="shared" si="63"/>
        <v>0</v>
      </c>
      <c r="I291" s="113">
        <f t="shared" si="64"/>
        <v>0</v>
      </c>
      <c r="J291" s="113">
        <f t="shared" si="65"/>
        <v>0</v>
      </c>
      <c r="K291" s="248">
        <f t="shared" si="66"/>
        <v>0</v>
      </c>
    </row>
    <row r="292" spans="1:13" s="173" customFormat="1">
      <c r="A292" s="247"/>
      <c r="B292" s="110" t="s">
        <v>411</v>
      </c>
      <c r="C292" s="18" t="s">
        <v>412</v>
      </c>
      <c r="D292" s="172">
        <v>10</v>
      </c>
      <c r="E292" s="119" t="s">
        <v>413</v>
      </c>
      <c r="F292" s="5"/>
      <c r="G292" s="5"/>
      <c r="H292" s="17">
        <f t="shared" si="63"/>
        <v>0</v>
      </c>
      <c r="I292" s="113">
        <f t="shared" si="64"/>
        <v>0</v>
      </c>
      <c r="J292" s="113">
        <f t="shared" si="65"/>
        <v>0</v>
      </c>
      <c r="K292" s="248">
        <f t="shared" si="66"/>
        <v>0</v>
      </c>
    </row>
    <row r="293" spans="1:13" s="173" customFormat="1">
      <c r="A293" s="247"/>
      <c r="B293" s="110" t="s">
        <v>414</v>
      </c>
      <c r="C293" s="18" t="s">
        <v>415</v>
      </c>
      <c r="D293" s="172">
        <v>15</v>
      </c>
      <c r="E293" s="119" t="s">
        <v>10</v>
      </c>
      <c r="F293" s="5"/>
      <c r="G293" s="5"/>
      <c r="H293" s="17">
        <f t="shared" si="63"/>
        <v>0</v>
      </c>
      <c r="I293" s="113">
        <f t="shared" si="64"/>
        <v>0</v>
      </c>
      <c r="J293" s="113">
        <f t="shared" si="65"/>
        <v>0</v>
      </c>
      <c r="K293" s="248">
        <f t="shared" si="66"/>
        <v>0</v>
      </c>
    </row>
    <row r="294" spans="1:13" s="173" customFormat="1">
      <c r="A294" s="247"/>
      <c r="B294" s="110" t="s">
        <v>416</v>
      </c>
      <c r="C294" s="18" t="s">
        <v>417</v>
      </c>
      <c r="D294" s="172">
        <v>10</v>
      </c>
      <c r="E294" s="119" t="s">
        <v>10</v>
      </c>
      <c r="F294" s="5"/>
      <c r="G294" s="5"/>
      <c r="H294" s="17">
        <f t="shared" si="63"/>
        <v>0</v>
      </c>
      <c r="I294" s="113">
        <f t="shared" si="64"/>
        <v>0</v>
      </c>
      <c r="J294" s="113">
        <f t="shared" si="65"/>
        <v>0</v>
      </c>
      <c r="K294" s="248">
        <f t="shared" si="66"/>
        <v>0</v>
      </c>
    </row>
    <row r="295" spans="1:13" s="173" customFormat="1">
      <c r="A295" s="247"/>
      <c r="B295" s="110" t="s">
        <v>418</v>
      </c>
      <c r="C295" s="18" t="s">
        <v>419</v>
      </c>
      <c r="D295" s="172">
        <v>10</v>
      </c>
      <c r="E295" s="119" t="s">
        <v>10</v>
      </c>
      <c r="F295" s="5"/>
      <c r="G295" s="5"/>
      <c r="H295" s="17">
        <f t="shared" si="63"/>
        <v>0</v>
      </c>
      <c r="I295" s="113">
        <f t="shared" si="64"/>
        <v>0</v>
      </c>
      <c r="J295" s="113">
        <f t="shared" si="65"/>
        <v>0</v>
      </c>
      <c r="K295" s="248">
        <f t="shared" si="66"/>
        <v>0</v>
      </c>
    </row>
    <row r="296" spans="1:13" s="173" customFormat="1">
      <c r="A296" s="247"/>
      <c r="B296" s="110" t="s">
        <v>420</v>
      </c>
      <c r="C296" s="18" t="s">
        <v>421</v>
      </c>
      <c r="D296" s="172">
        <v>5</v>
      </c>
      <c r="E296" s="119" t="s">
        <v>10</v>
      </c>
      <c r="F296" s="5"/>
      <c r="G296" s="5"/>
      <c r="H296" s="17">
        <f t="shared" si="63"/>
        <v>0</v>
      </c>
      <c r="I296" s="113">
        <f t="shared" si="64"/>
        <v>0</v>
      </c>
      <c r="J296" s="113">
        <f t="shared" si="65"/>
        <v>0</v>
      </c>
      <c r="K296" s="248">
        <f t="shared" si="66"/>
        <v>0</v>
      </c>
    </row>
    <row r="297" spans="1:13" s="173" customFormat="1">
      <c r="A297" s="247"/>
      <c r="B297" s="110" t="s">
        <v>422</v>
      </c>
      <c r="C297" s="184" t="s">
        <v>423</v>
      </c>
      <c r="D297" s="172">
        <v>85</v>
      </c>
      <c r="E297" s="119" t="s">
        <v>18</v>
      </c>
      <c r="F297" s="5"/>
      <c r="G297" s="5"/>
      <c r="H297" s="17">
        <f t="shared" si="63"/>
        <v>0</v>
      </c>
      <c r="I297" s="113">
        <f t="shared" si="64"/>
        <v>0</v>
      </c>
      <c r="J297" s="113">
        <f t="shared" si="65"/>
        <v>0</v>
      </c>
      <c r="K297" s="248">
        <f t="shared" si="66"/>
        <v>0</v>
      </c>
      <c r="L297" s="177"/>
      <c r="M297" s="178"/>
    </row>
    <row r="298" spans="1:13" s="173" customFormat="1">
      <c r="A298" s="247"/>
      <c r="B298" s="110" t="s">
        <v>424</v>
      </c>
      <c r="C298" s="18" t="s">
        <v>425</v>
      </c>
      <c r="D298" s="172">
        <v>85</v>
      </c>
      <c r="E298" s="119" t="s">
        <v>18</v>
      </c>
      <c r="F298" s="5"/>
      <c r="G298" s="5"/>
      <c r="H298" s="17">
        <f t="shared" si="63"/>
        <v>0</v>
      </c>
      <c r="I298" s="113">
        <f t="shared" si="64"/>
        <v>0</v>
      </c>
      <c r="J298" s="113">
        <f t="shared" si="65"/>
        <v>0</v>
      </c>
      <c r="K298" s="248">
        <f t="shared" si="66"/>
        <v>0</v>
      </c>
      <c r="L298" s="177"/>
      <c r="M298" s="178"/>
    </row>
    <row r="299" spans="1:13" s="173" customFormat="1">
      <c r="A299" s="247"/>
      <c r="B299" s="110" t="s">
        <v>426</v>
      </c>
      <c r="C299" s="18" t="s">
        <v>427</v>
      </c>
      <c r="D299" s="172">
        <v>25</v>
      </c>
      <c r="E299" s="119" t="s">
        <v>56</v>
      </c>
      <c r="F299" s="5"/>
      <c r="G299" s="5"/>
      <c r="H299" s="17">
        <f t="shared" si="63"/>
        <v>0</v>
      </c>
      <c r="I299" s="113">
        <f t="shared" si="64"/>
        <v>0</v>
      </c>
      <c r="J299" s="113">
        <f t="shared" si="65"/>
        <v>0</v>
      </c>
      <c r="K299" s="248">
        <f t="shared" si="66"/>
        <v>0</v>
      </c>
      <c r="L299" s="177"/>
      <c r="M299" s="178"/>
    </row>
    <row r="300" spans="1:13" s="173" customFormat="1">
      <c r="A300" s="247"/>
      <c r="B300" s="110" t="s">
        <v>428</v>
      </c>
      <c r="C300" s="18" t="s">
        <v>429</v>
      </c>
      <c r="D300" s="172">
        <v>5</v>
      </c>
      <c r="E300" s="119" t="s">
        <v>56</v>
      </c>
      <c r="F300" s="5"/>
      <c r="G300" s="5"/>
      <c r="H300" s="17">
        <f t="shared" si="63"/>
        <v>0</v>
      </c>
      <c r="I300" s="113">
        <f t="shared" si="64"/>
        <v>0</v>
      </c>
      <c r="J300" s="113">
        <f t="shared" si="65"/>
        <v>0</v>
      </c>
      <c r="K300" s="248">
        <f t="shared" si="66"/>
        <v>0</v>
      </c>
      <c r="L300" s="177"/>
      <c r="M300" s="178"/>
    </row>
    <row r="301" spans="1:13" s="173" customFormat="1">
      <c r="A301" s="247"/>
      <c r="B301" s="110" t="s">
        <v>430</v>
      </c>
      <c r="C301" s="18" t="s">
        <v>431</v>
      </c>
      <c r="D301" s="172">
        <v>4</v>
      </c>
      <c r="E301" s="119" t="s">
        <v>56</v>
      </c>
      <c r="F301" s="5"/>
      <c r="G301" s="5"/>
      <c r="H301" s="17">
        <f t="shared" si="63"/>
        <v>0</v>
      </c>
      <c r="I301" s="113">
        <f t="shared" si="64"/>
        <v>0</v>
      </c>
      <c r="J301" s="113">
        <f t="shared" si="65"/>
        <v>0</v>
      </c>
      <c r="K301" s="248">
        <f t="shared" si="66"/>
        <v>0</v>
      </c>
      <c r="L301" s="177"/>
      <c r="M301" s="178"/>
    </row>
    <row r="302" spans="1:13" s="173" customFormat="1">
      <c r="A302" s="247"/>
      <c r="B302" s="110" t="s">
        <v>432</v>
      </c>
      <c r="C302" s="18" t="s">
        <v>433</v>
      </c>
      <c r="D302" s="172">
        <v>7</v>
      </c>
      <c r="E302" s="119" t="s">
        <v>56</v>
      </c>
      <c r="F302" s="5"/>
      <c r="G302" s="5"/>
      <c r="H302" s="17">
        <f t="shared" si="63"/>
        <v>0</v>
      </c>
      <c r="I302" s="113">
        <f t="shared" si="64"/>
        <v>0</v>
      </c>
      <c r="J302" s="113">
        <f t="shared" si="65"/>
        <v>0</v>
      </c>
      <c r="K302" s="248">
        <f t="shared" si="66"/>
        <v>0</v>
      </c>
      <c r="L302" s="177"/>
      <c r="M302" s="178"/>
    </row>
    <row r="303" spans="1:13" s="173" customFormat="1">
      <c r="A303" s="247"/>
      <c r="B303" s="110" t="s">
        <v>434</v>
      </c>
      <c r="C303" s="18" t="s">
        <v>435</v>
      </c>
      <c r="D303" s="172">
        <v>3</v>
      </c>
      <c r="E303" s="119" t="s">
        <v>18</v>
      </c>
      <c r="F303" s="5"/>
      <c r="G303" s="5"/>
      <c r="H303" s="17">
        <f t="shared" si="63"/>
        <v>0</v>
      </c>
      <c r="I303" s="113">
        <f t="shared" si="64"/>
        <v>0</v>
      </c>
      <c r="J303" s="113">
        <f t="shared" si="65"/>
        <v>0</v>
      </c>
      <c r="K303" s="248">
        <f t="shared" si="66"/>
        <v>0</v>
      </c>
      <c r="L303" s="177"/>
      <c r="M303" s="178"/>
    </row>
    <row r="304" spans="1:13" s="173" customFormat="1">
      <c r="A304" s="247"/>
      <c r="B304" s="110" t="s">
        <v>436</v>
      </c>
      <c r="C304" s="18" t="s">
        <v>437</v>
      </c>
      <c r="D304" s="172">
        <v>8</v>
      </c>
      <c r="E304" s="119" t="s">
        <v>18</v>
      </c>
      <c r="F304" s="5"/>
      <c r="G304" s="5"/>
      <c r="H304" s="17">
        <f t="shared" si="63"/>
        <v>0</v>
      </c>
      <c r="I304" s="113">
        <f t="shared" si="64"/>
        <v>0</v>
      </c>
      <c r="J304" s="113">
        <f t="shared" si="65"/>
        <v>0</v>
      </c>
      <c r="K304" s="248">
        <f t="shared" si="66"/>
        <v>0</v>
      </c>
      <c r="L304" s="177"/>
      <c r="M304" s="178"/>
    </row>
    <row r="305" spans="1:13" s="173" customFormat="1">
      <c r="A305" s="247"/>
      <c r="B305" s="110" t="s">
        <v>438</v>
      </c>
      <c r="C305" s="184" t="s">
        <v>439</v>
      </c>
      <c r="D305" s="112">
        <v>57</v>
      </c>
      <c r="E305" s="119" t="s">
        <v>18</v>
      </c>
      <c r="F305" s="5"/>
      <c r="G305" s="5"/>
      <c r="H305" s="17">
        <f t="shared" si="63"/>
        <v>0</v>
      </c>
      <c r="I305" s="113">
        <f t="shared" si="64"/>
        <v>0</v>
      </c>
      <c r="J305" s="113">
        <f t="shared" si="65"/>
        <v>0</v>
      </c>
      <c r="K305" s="248">
        <f t="shared" si="66"/>
        <v>0</v>
      </c>
      <c r="L305" s="177"/>
      <c r="M305" s="178"/>
    </row>
    <row r="306" spans="1:13" s="173" customFormat="1">
      <c r="A306" s="247"/>
      <c r="B306" s="110" t="s">
        <v>440</v>
      </c>
      <c r="C306" s="18" t="s">
        <v>441</v>
      </c>
      <c r="D306" s="112">
        <v>57</v>
      </c>
      <c r="E306" s="119" t="s">
        <v>18</v>
      </c>
      <c r="F306" s="5"/>
      <c r="G306" s="5"/>
      <c r="H306" s="17">
        <f t="shared" si="63"/>
        <v>0</v>
      </c>
      <c r="I306" s="113">
        <f t="shared" si="64"/>
        <v>0</v>
      </c>
      <c r="J306" s="113">
        <f t="shared" si="65"/>
        <v>0</v>
      </c>
      <c r="K306" s="248">
        <f t="shared" si="66"/>
        <v>0</v>
      </c>
      <c r="L306" s="177"/>
      <c r="M306" s="178"/>
    </row>
    <row r="307" spans="1:13" s="173" customFormat="1">
      <c r="A307" s="247"/>
      <c r="B307" s="110" t="s">
        <v>442</v>
      </c>
      <c r="C307" s="18" t="s">
        <v>443</v>
      </c>
      <c r="D307" s="112">
        <v>20</v>
      </c>
      <c r="E307" s="119" t="s">
        <v>56</v>
      </c>
      <c r="F307" s="5"/>
      <c r="G307" s="5"/>
      <c r="H307" s="17">
        <f t="shared" si="63"/>
        <v>0</v>
      </c>
      <c r="I307" s="113">
        <f t="shared" si="64"/>
        <v>0</v>
      </c>
      <c r="J307" s="113">
        <f t="shared" si="65"/>
        <v>0</v>
      </c>
      <c r="K307" s="248">
        <f t="shared" si="66"/>
        <v>0</v>
      </c>
      <c r="L307" s="177"/>
      <c r="M307" s="178"/>
    </row>
    <row r="308" spans="1:13" s="173" customFormat="1">
      <c r="A308" s="247"/>
      <c r="B308" s="110" t="s">
        <v>444</v>
      </c>
      <c r="C308" s="18" t="s">
        <v>445</v>
      </c>
      <c r="D308" s="112">
        <v>3</v>
      </c>
      <c r="E308" s="119" t="s">
        <v>56</v>
      </c>
      <c r="F308" s="5"/>
      <c r="G308" s="5"/>
      <c r="H308" s="17">
        <f t="shared" si="63"/>
        <v>0</v>
      </c>
      <c r="I308" s="113">
        <f t="shared" si="64"/>
        <v>0</v>
      </c>
      <c r="J308" s="113">
        <f t="shared" si="65"/>
        <v>0</v>
      </c>
      <c r="K308" s="248">
        <f t="shared" si="66"/>
        <v>0</v>
      </c>
      <c r="L308" s="177"/>
      <c r="M308" s="178"/>
    </row>
    <row r="309" spans="1:13" s="173" customFormat="1">
      <c r="A309" s="247"/>
      <c r="B309" s="110" t="s">
        <v>446</v>
      </c>
      <c r="C309" s="18" t="s">
        <v>447</v>
      </c>
      <c r="D309" s="112">
        <v>3</v>
      </c>
      <c r="E309" s="119" t="s">
        <v>56</v>
      </c>
      <c r="F309" s="5"/>
      <c r="G309" s="5"/>
      <c r="H309" s="17">
        <f t="shared" si="63"/>
        <v>0</v>
      </c>
      <c r="I309" s="113">
        <f t="shared" si="64"/>
        <v>0</v>
      </c>
      <c r="J309" s="113">
        <f t="shared" si="65"/>
        <v>0</v>
      </c>
      <c r="K309" s="248">
        <f t="shared" si="66"/>
        <v>0</v>
      </c>
      <c r="L309" s="177"/>
      <c r="M309" s="178"/>
    </row>
    <row r="310" spans="1:13" s="173" customFormat="1">
      <c r="A310" s="247"/>
      <c r="B310" s="110" t="s">
        <v>448</v>
      </c>
      <c r="C310" s="18" t="s">
        <v>449</v>
      </c>
      <c r="D310" s="112">
        <v>1</v>
      </c>
      <c r="E310" s="119" t="s">
        <v>56</v>
      </c>
      <c r="F310" s="5"/>
      <c r="G310" s="5"/>
      <c r="H310" s="17">
        <f t="shared" si="63"/>
        <v>0</v>
      </c>
      <c r="I310" s="113">
        <f t="shared" ref="I310:I330" si="67">TRUNC(F310*(1+$K$3),2)</f>
        <v>0</v>
      </c>
      <c r="J310" s="113">
        <f t="shared" ref="J310:J330" si="68">TRUNC(G310*(1+$K$3),2)</f>
        <v>0</v>
      </c>
      <c r="K310" s="248">
        <f t="shared" si="66"/>
        <v>0</v>
      </c>
      <c r="L310" s="177"/>
      <c r="M310" s="178"/>
    </row>
    <row r="311" spans="1:13" s="173" customFormat="1">
      <c r="A311" s="247"/>
      <c r="B311" s="110" t="s">
        <v>450</v>
      </c>
      <c r="C311" s="18" t="s">
        <v>451</v>
      </c>
      <c r="D311" s="112">
        <v>3</v>
      </c>
      <c r="E311" s="119" t="s">
        <v>18</v>
      </c>
      <c r="F311" s="5"/>
      <c r="G311" s="5"/>
      <c r="H311" s="17">
        <f t="shared" si="63"/>
        <v>0</v>
      </c>
      <c r="I311" s="113">
        <f t="shared" si="67"/>
        <v>0</v>
      </c>
      <c r="J311" s="113">
        <f t="shared" si="68"/>
        <v>0</v>
      </c>
      <c r="K311" s="248">
        <f t="shared" si="66"/>
        <v>0</v>
      </c>
      <c r="L311" s="177"/>
      <c r="M311" s="178"/>
    </row>
    <row r="312" spans="1:13" s="173" customFormat="1">
      <c r="A312" s="247"/>
      <c r="B312" s="110" t="s">
        <v>452</v>
      </c>
      <c r="C312" s="184" t="s">
        <v>453</v>
      </c>
      <c r="D312" s="172">
        <v>16</v>
      </c>
      <c r="E312" s="119" t="s">
        <v>18</v>
      </c>
      <c r="F312" s="5"/>
      <c r="G312" s="5"/>
      <c r="H312" s="17">
        <f t="shared" si="63"/>
        <v>0</v>
      </c>
      <c r="I312" s="113">
        <f t="shared" si="67"/>
        <v>0</v>
      </c>
      <c r="J312" s="113">
        <f t="shared" si="68"/>
        <v>0</v>
      </c>
      <c r="K312" s="248">
        <f t="shared" si="66"/>
        <v>0</v>
      </c>
    </row>
    <row r="313" spans="1:13" s="173" customFormat="1">
      <c r="A313" s="247"/>
      <c r="B313" s="110" t="s">
        <v>454</v>
      </c>
      <c r="C313" s="18" t="s">
        <v>441</v>
      </c>
      <c r="D313" s="172">
        <v>16</v>
      </c>
      <c r="E313" s="119" t="s">
        <v>18</v>
      </c>
      <c r="F313" s="5"/>
      <c r="G313" s="5"/>
      <c r="H313" s="17">
        <f t="shared" si="63"/>
        <v>0</v>
      </c>
      <c r="I313" s="113">
        <f t="shared" si="67"/>
        <v>0</v>
      </c>
      <c r="J313" s="113">
        <f t="shared" si="68"/>
        <v>0</v>
      </c>
      <c r="K313" s="248">
        <f t="shared" si="66"/>
        <v>0</v>
      </c>
    </row>
    <row r="314" spans="1:13" s="173" customFormat="1">
      <c r="A314" s="247"/>
      <c r="B314" s="110" t="s">
        <v>455</v>
      </c>
      <c r="C314" s="18" t="s">
        <v>456</v>
      </c>
      <c r="D314" s="172">
        <v>8</v>
      </c>
      <c r="E314" s="119" t="s">
        <v>56</v>
      </c>
      <c r="F314" s="5"/>
      <c r="G314" s="5"/>
      <c r="H314" s="17">
        <f t="shared" si="63"/>
        <v>0</v>
      </c>
      <c r="I314" s="113">
        <f t="shared" si="67"/>
        <v>0</v>
      </c>
      <c r="J314" s="113">
        <f t="shared" si="68"/>
        <v>0</v>
      </c>
      <c r="K314" s="248">
        <f t="shared" si="66"/>
        <v>0</v>
      </c>
    </row>
    <row r="315" spans="1:13" s="173" customFormat="1" ht="25.5">
      <c r="A315" s="247"/>
      <c r="B315" s="110" t="s">
        <v>457</v>
      </c>
      <c r="C315" s="18" t="s">
        <v>458</v>
      </c>
      <c r="D315" s="172">
        <v>200</v>
      </c>
      <c r="E315" s="119" t="s">
        <v>56</v>
      </c>
      <c r="F315" s="5"/>
      <c r="G315" s="5"/>
      <c r="H315" s="17">
        <f t="shared" si="63"/>
        <v>0</v>
      </c>
      <c r="I315" s="113">
        <f t="shared" si="67"/>
        <v>0</v>
      </c>
      <c r="J315" s="113">
        <f t="shared" si="68"/>
        <v>0</v>
      </c>
      <c r="K315" s="248">
        <f t="shared" si="66"/>
        <v>0</v>
      </c>
    </row>
    <row r="316" spans="1:13" s="173" customFormat="1">
      <c r="A316" s="247"/>
      <c r="B316" s="110" t="s">
        <v>459</v>
      </c>
      <c r="C316" s="18" t="s">
        <v>460</v>
      </c>
      <c r="D316" s="172">
        <v>100</v>
      </c>
      <c r="E316" s="119" t="s">
        <v>56</v>
      </c>
      <c r="F316" s="5"/>
      <c r="G316" s="5"/>
      <c r="H316" s="17">
        <f t="shared" si="63"/>
        <v>0</v>
      </c>
      <c r="I316" s="113">
        <f t="shared" si="67"/>
        <v>0</v>
      </c>
      <c r="J316" s="113">
        <f t="shared" si="68"/>
        <v>0</v>
      </c>
      <c r="K316" s="248">
        <f t="shared" si="66"/>
        <v>0</v>
      </c>
    </row>
    <row r="317" spans="1:13" s="173" customFormat="1">
      <c r="A317" s="247"/>
      <c r="B317" s="110" t="s">
        <v>461</v>
      </c>
      <c r="C317" s="18" t="s">
        <v>462</v>
      </c>
      <c r="D317" s="172">
        <v>30</v>
      </c>
      <c r="E317" s="119" t="s">
        <v>18</v>
      </c>
      <c r="F317" s="5"/>
      <c r="G317" s="5"/>
      <c r="H317" s="17">
        <f t="shared" si="63"/>
        <v>0</v>
      </c>
      <c r="I317" s="113">
        <f t="shared" si="67"/>
        <v>0</v>
      </c>
      <c r="J317" s="113">
        <f t="shared" si="68"/>
        <v>0</v>
      </c>
      <c r="K317" s="248">
        <f t="shared" si="66"/>
        <v>0</v>
      </c>
    </row>
    <row r="318" spans="1:13" s="173" customFormat="1">
      <c r="A318" s="247"/>
      <c r="B318" s="110" t="s">
        <v>463</v>
      </c>
      <c r="C318" s="18" t="s">
        <v>464</v>
      </c>
      <c r="D318" s="172">
        <v>100</v>
      </c>
      <c r="E318" s="119" t="s">
        <v>465</v>
      </c>
      <c r="F318" s="5"/>
      <c r="G318" s="5"/>
      <c r="H318" s="17">
        <f t="shared" si="63"/>
        <v>0</v>
      </c>
      <c r="I318" s="113">
        <f t="shared" si="67"/>
        <v>0</v>
      </c>
      <c r="J318" s="113">
        <f t="shared" si="68"/>
        <v>0</v>
      </c>
      <c r="K318" s="248">
        <f t="shared" si="66"/>
        <v>0</v>
      </c>
    </row>
    <row r="319" spans="1:13" s="173" customFormat="1">
      <c r="A319" s="247"/>
      <c r="B319" s="110" t="s">
        <v>466</v>
      </c>
      <c r="C319" s="18" t="s">
        <v>754</v>
      </c>
      <c r="D319" s="172">
        <v>3</v>
      </c>
      <c r="E319" s="119" t="s">
        <v>56</v>
      </c>
      <c r="F319" s="5"/>
      <c r="G319" s="5"/>
      <c r="H319" s="17">
        <f t="shared" si="63"/>
        <v>0</v>
      </c>
      <c r="I319" s="113">
        <f t="shared" si="67"/>
        <v>0</v>
      </c>
      <c r="J319" s="113">
        <f t="shared" si="68"/>
        <v>0</v>
      </c>
      <c r="K319" s="248">
        <f t="shared" si="66"/>
        <v>0</v>
      </c>
    </row>
    <row r="320" spans="1:13" s="173" customFormat="1">
      <c r="A320" s="247"/>
      <c r="B320" s="110" t="s">
        <v>467</v>
      </c>
      <c r="C320" s="18" t="s">
        <v>755</v>
      </c>
      <c r="D320" s="172">
        <v>1</v>
      </c>
      <c r="E320" s="119" t="s">
        <v>56</v>
      </c>
      <c r="F320" s="5"/>
      <c r="G320" s="5"/>
      <c r="H320" s="17">
        <f t="shared" si="63"/>
        <v>0</v>
      </c>
      <c r="I320" s="113">
        <f t="shared" si="67"/>
        <v>0</v>
      </c>
      <c r="J320" s="113">
        <f t="shared" si="68"/>
        <v>0</v>
      </c>
      <c r="K320" s="248">
        <f t="shared" si="66"/>
        <v>0</v>
      </c>
    </row>
    <row r="321" spans="1:12" s="173" customFormat="1">
      <c r="A321" s="247"/>
      <c r="B321" s="110" t="s">
        <v>468</v>
      </c>
      <c r="C321" s="18" t="s">
        <v>756</v>
      </c>
      <c r="D321" s="172">
        <v>1</v>
      </c>
      <c r="E321" s="119" t="s">
        <v>56</v>
      </c>
      <c r="F321" s="5"/>
      <c r="G321" s="5"/>
      <c r="H321" s="17">
        <f t="shared" si="63"/>
        <v>0</v>
      </c>
      <c r="I321" s="113">
        <f t="shared" si="67"/>
        <v>0</v>
      </c>
      <c r="J321" s="113">
        <f t="shared" si="68"/>
        <v>0</v>
      </c>
      <c r="K321" s="248">
        <f t="shared" si="66"/>
        <v>0</v>
      </c>
    </row>
    <row r="322" spans="1:12" s="173" customFormat="1" ht="25.5">
      <c r="A322" s="247"/>
      <c r="B322" s="110" t="s">
        <v>470</v>
      </c>
      <c r="C322" s="18" t="s">
        <v>757</v>
      </c>
      <c r="D322" s="172">
        <v>4</v>
      </c>
      <c r="E322" s="119" t="s">
        <v>313</v>
      </c>
      <c r="F322" s="5"/>
      <c r="G322" s="5"/>
      <c r="H322" s="17">
        <f t="shared" si="63"/>
        <v>0</v>
      </c>
      <c r="I322" s="113">
        <f t="shared" si="67"/>
        <v>0</v>
      </c>
      <c r="J322" s="113">
        <f t="shared" si="68"/>
        <v>0</v>
      </c>
      <c r="K322" s="248">
        <f t="shared" si="66"/>
        <v>0</v>
      </c>
    </row>
    <row r="323" spans="1:12" s="173" customFormat="1" ht="25.5">
      <c r="A323" s="247"/>
      <c r="B323" s="110" t="s">
        <v>472</v>
      </c>
      <c r="C323" s="18" t="s">
        <v>758</v>
      </c>
      <c r="D323" s="172">
        <v>4</v>
      </c>
      <c r="E323" s="119" t="s">
        <v>313</v>
      </c>
      <c r="F323" s="5"/>
      <c r="G323" s="5"/>
      <c r="H323" s="17">
        <f t="shared" si="63"/>
        <v>0</v>
      </c>
      <c r="I323" s="113">
        <f t="shared" si="67"/>
        <v>0</v>
      </c>
      <c r="J323" s="113">
        <f t="shared" si="68"/>
        <v>0</v>
      </c>
      <c r="K323" s="248">
        <f t="shared" si="66"/>
        <v>0</v>
      </c>
    </row>
    <row r="324" spans="1:12" s="185" customFormat="1" ht="25.5">
      <c r="A324" s="267"/>
      <c r="B324" s="110" t="s">
        <v>474</v>
      </c>
      <c r="C324" s="18" t="s">
        <v>469</v>
      </c>
      <c r="D324" s="172">
        <v>3</v>
      </c>
      <c r="E324" s="172" t="s">
        <v>313</v>
      </c>
      <c r="F324" s="232"/>
      <c r="G324" s="232"/>
      <c r="H324" s="17">
        <f t="shared" si="63"/>
        <v>0</v>
      </c>
      <c r="I324" s="113">
        <f t="shared" si="67"/>
        <v>0</v>
      </c>
      <c r="J324" s="113">
        <f t="shared" si="68"/>
        <v>0</v>
      </c>
      <c r="K324" s="248">
        <f t="shared" si="66"/>
        <v>0</v>
      </c>
    </row>
    <row r="325" spans="1:12" s="185" customFormat="1" ht="25.5">
      <c r="A325" s="267"/>
      <c r="B325" s="110" t="s">
        <v>476</v>
      </c>
      <c r="C325" s="18" t="s">
        <v>471</v>
      </c>
      <c r="D325" s="172">
        <v>3</v>
      </c>
      <c r="E325" s="172" t="s">
        <v>313</v>
      </c>
      <c r="F325" s="5"/>
      <c r="G325" s="232"/>
      <c r="H325" s="17">
        <f t="shared" si="63"/>
        <v>0</v>
      </c>
      <c r="I325" s="113">
        <f t="shared" si="67"/>
        <v>0</v>
      </c>
      <c r="J325" s="113">
        <f t="shared" si="68"/>
        <v>0</v>
      </c>
      <c r="K325" s="248">
        <f t="shared" si="66"/>
        <v>0</v>
      </c>
    </row>
    <row r="326" spans="1:12" s="185" customFormat="1" ht="25.5">
      <c r="A326" s="267"/>
      <c r="B326" s="110" t="s">
        <v>478</v>
      </c>
      <c r="C326" s="18" t="s">
        <v>473</v>
      </c>
      <c r="D326" s="172">
        <v>8</v>
      </c>
      <c r="E326" s="172" t="s">
        <v>313</v>
      </c>
      <c r="F326" s="5"/>
      <c r="G326" s="232"/>
      <c r="H326" s="17">
        <f t="shared" si="63"/>
        <v>0</v>
      </c>
      <c r="I326" s="113">
        <f t="shared" si="67"/>
        <v>0</v>
      </c>
      <c r="J326" s="113">
        <f t="shared" si="68"/>
        <v>0</v>
      </c>
      <c r="K326" s="248">
        <f t="shared" si="66"/>
        <v>0</v>
      </c>
    </row>
    <row r="327" spans="1:12" s="185" customFormat="1" ht="25.5">
      <c r="A327" s="267"/>
      <c r="B327" s="110" t="s">
        <v>480</v>
      </c>
      <c r="C327" s="18" t="s">
        <v>475</v>
      </c>
      <c r="D327" s="172">
        <v>6</v>
      </c>
      <c r="E327" s="172" t="s">
        <v>313</v>
      </c>
      <c r="F327" s="5"/>
      <c r="G327" s="232"/>
      <c r="H327" s="17">
        <f t="shared" si="63"/>
        <v>0</v>
      </c>
      <c r="I327" s="113">
        <f t="shared" si="67"/>
        <v>0</v>
      </c>
      <c r="J327" s="113">
        <f t="shared" si="68"/>
        <v>0</v>
      </c>
      <c r="K327" s="248">
        <f t="shared" si="66"/>
        <v>0</v>
      </c>
    </row>
    <row r="328" spans="1:12" s="185" customFormat="1" ht="38.25">
      <c r="A328" s="268"/>
      <c r="B328" s="110" t="s">
        <v>482</v>
      </c>
      <c r="C328" s="186" t="s">
        <v>477</v>
      </c>
      <c r="D328" s="187">
        <v>1</v>
      </c>
      <c r="E328" s="187" t="s">
        <v>313</v>
      </c>
      <c r="F328" s="5"/>
      <c r="G328" s="5"/>
      <c r="H328" s="17">
        <f t="shared" si="63"/>
        <v>0</v>
      </c>
      <c r="I328" s="113">
        <f t="shared" si="67"/>
        <v>0</v>
      </c>
      <c r="J328" s="113">
        <f t="shared" si="68"/>
        <v>0</v>
      </c>
      <c r="K328" s="248">
        <f t="shared" si="66"/>
        <v>0</v>
      </c>
      <c r="L328" s="188"/>
    </row>
    <row r="329" spans="1:12" s="185" customFormat="1" ht="12.75">
      <c r="A329" s="268"/>
      <c r="B329" s="110" t="s">
        <v>484</v>
      </c>
      <c r="C329" s="186" t="s">
        <v>479</v>
      </c>
      <c r="D329" s="187">
        <v>10</v>
      </c>
      <c r="E329" s="187" t="s">
        <v>313</v>
      </c>
      <c r="F329" s="5"/>
      <c r="G329" s="5"/>
      <c r="H329" s="17">
        <f t="shared" si="63"/>
        <v>0</v>
      </c>
      <c r="I329" s="113">
        <f t="shared" si="67"/>
        <v>0</v>
      </c>
      <c r="J329" s="113">
        <f t="shared" si="68"/>
        <v>0</v>
      </c>
      <c r="K329" s="248">
        <f t="shared" si="66"/>
        <v>0</v>
      </c>
      <c r="L329" s="188"/>
    </row>
    <row r="330" spans="1:12" s="185" customFormat="1" ht="12.75">
      <c r="A330" s="267"/>
      <c r="B330" s="110" t="s">
        <v>486</v>
      </c>
      <c r="C330" s="18" t="s">
        <v>481</v>
      </c>
      <c r="D330" s="172">
        <v>15</v>
      </c>
      <c r="E330" s="172" t="s">
        <v>18</v>
      </c>
      <c r="F330" s="5"/>
      <c r="G330" s="232"/>
      <c r="H330" s="17">
        <f t="shared" si="63"/>
        <v>0</v>
      </c>
      <c r="I330" s="113">
        <f t="shared" si="67"/>
        <v>0</v>
      </c>
      <c r="J330" s="113">
        <f t="shared" si="68"/>
        <v>0</v>
      </c>
      <c r="K330" s="248">
        <f t="shared" si="66"/>
        <v>0</v>
      </c>
    </row>
    <row r="331" spans="1:12" s="2" customFormat="1" ht="12.75">
      <c r="A331" s="266"/>
      <c r="B331" s="110" t="s">
        <v>656</v>
      </c>
      <c r="C331" s="18" t="s">
        <v>483</v>
      </c>
      <c r="D331" s="172">
        <v>20</v>
      </c>
      <c r="E331" s="189" t="s">
        <v>313</v>
      </c>
      <c r="F331" s="5"/>
      <c r="G331" s="17" t="s">
        <v>16</v>
      </c>
      <c r="H331" s="17">
        <f t="shared" si="63"/>
        <v>0</v>
      </c>
      <c r="I331" s="113">
        <f>TRUNC(F331*(1+$K$3),2)</f>
        <v>0</v>
      </c>
      <c r="J331" s="113" t="s">
        <v>16</v>
      </c>
      <c r="K331" s="248">
        <f t="shared" si="66"/>
        <v>0</v>
      </c>
    </row>
    <row r="332" spans="1:12" s="2" customFormat="1" ht="12.75">
      <c r="A332" s="266"/>
      <c r="B332" s="110" t="s">
        <v>657</v>
      </c>
      <c r="C332" s="18" t="s">
        <v>485</v>
      </c>
      <c r="D332" s="172">
        <v>10</v>
      </c>
      <c r="E332" s="189" t="s">
        <v>313</v>
      </c>
      <c r="F332" s="5"/>
      <c r="G332" s="17" t="s">
        <v>16</v>
      </c>
      <c r="H332" s="17">
        <f t="shared" si="63"/>
        <v>0</v>
      </c>
      <c r="I332" s="113">
        <f>TRUNC(F332*(1+$K$3),2)</f>
        <v>0</v>
      </c>
      <c r="J332" s="113" t="s">
        <v>16</v>
      </c>
      <c r="K332" s="248">
        <f t="shared" si="66"/>
        <v>0</v>
      </c>
    </row>
    <row r="333" spans="1:12" s="2" customFormat="1" ht="12.75">
      <c r="A333" s="269"/>
      <c r="B333" s="120" t="s">
        <v>658</v>
      </c>
      <c r="C333" s="24" t="s">
        <v>487</v>
      </c>
      <c r="D333" s="181">
        <v>3</v>
      </c>
      <c r="E333" s="190" t="s">
        <v>313</v>
      </c>
      <c r="F333" s="9"/>
      <c r="G333" s="26" t="s">
        <v>16</v>
      </c>
      <c r="H333" s="26">
        <f t="shared" si="63"/>
        <v>0</v>
      </c>
      <c r="I333" s="123">
        <f>TRUNC(F333*(1+$K$3),2)</f>
        <v>0</v>
      </c>
      <c r="J333" s="123" t="s">
        <v>16</v>
      </c>
      <c r="K333" s="251">
        <f t="shared" si="66"/>
        <v>0</v>
      </c>
    </row>
    <row r="334" spans="1:12" s="84" customFormat="1">
      <c r="A334" s="244"/>
      <c r="B334" s="107">
        <v>3</v>
      </c>
      <c r="C334" s="108" t="s">
        <v>130</v>
      </c>
      <c r="D334" s="108"/>
      <c r="E334" s="108"/>
      <c r="F334" s="108"/>
      <c r="G334" s="108"/>
      <c r="H334" s="108"/>
      <c r="I334" s="108"/>
      <c r="J334" s="108"/>
      <c r="K334" s="108"/>
      <c r="L334" s="148"/>
    </row>
    <row r="335" spans="1:12" s="1" customFormat="1" ht="38.25">
      <c r="A335" s="270"/>
      <c r="B335" s="286" t="s">
        <v>26</v>
      </c>
      <c r="C335" s="20" t="s">
        <v>759</v>
      </c>
      <c r="D335" s="21">
        <v>10</v>
      </c>
      <c r="E335" s="21" t="s">
        <v>10</v>
      </c>
      <c r="F335" s="10"/>
      <c r="G335" s="10"/>
      <c r="H335" s="22">
        <f>SUM(F335:G335)*D335</f>
        <v>0</v>
      </c>
      <c r="I335" s="30">
        <f t="shared" ref="I335:J338" si="69">TRUNC(F335*(1+$K$3),2)</f>
        <v>0</v>
      </c>
      <c r="J335" s="30">
        <f t="shared" si="69"/>
        <v>0</v>
      </c>
      <c r="K335" s="252">
        <f>SUM(I335:J335)*D335</f>
        <v>0</v>
      </c>
    </row>
    <row r="336" spans="1:12" s="1" customFormat="1" ht="38.25">
      <c r="A336" s="266"/>
      <c r="B336" s="287" t="s">
        <v>116</v>
      </c>
      <c r="C336" s="18" t="s">
        <v>760</v>
      </c>
      <c r="D336" s="19">
        <v>10</v>
      </c>
      <c r="E336" s="19" t="s">
        <v>10</v>
      </c>
      <c r="F336" s="5"/>
      <c r="G336" s="5"/>
      <c r="H336" s="17">
        <f>SUM(F336:G336)*D336</f>
        <v>0</v>
      </c>
      <c r="I336" s="113">
        <f t="shared" si="69"/>
        <v>0</v>
      </c>
      <c r="J336" s="113">
        <f t="shared" si="69"/>
        <v>0</v>
      </c>
      <c r="K336" s="248">
        <f>SUM(I336:J336)*D336</f>
        <v>0</v>
      </c>
    </row>
    <row r="337" spans="1:13" s="1" customFormat="1" ht="38.25">
      <c r="A337" s="266"/>
      <c r="B337" s="287" t="s">
        <v>488</v>
      </c>
      <c r="C337" s="18" t="s">
        <v>761</v>
      </c>
      <c r="D337" s="19">
        <v>2</v>
      </c>
      <c r="E337" s="19" t="s">
        <v>10</v>
      </c>
      <c r="F337" s="5"/>
      <c r="G337" s="5"/>
      <c r="H337" s="17">
        <f>SUM(F337:G337)*D337</f>
        <v>0</v>
      </c>
      <c r="I337" s="113">
        <f t="shared" si="69"/>
        <v>0</v>
      </c>
      <c r="J337" s="113">
        <f t="shared" si="69"/>
        <v>0</v>
      </c>
      <c r="K337" s="248">
        <f>SUM(I337:J337)*D337</f>
        <v>0</v>
      </c>
    </row>
    <row r="338" spans="1:13" s="1" customFormat="1" ht="38.25">
      <c r="A338" s="269"/>
      <c r="B338" s="23" t="s">
        <v>489</v>
      </c>
      <c r="C338" s="24" t="s">
        <v>762</v>
      </c>
      <c r="D338" s="25">
        <v>13</v>
      </c>
      <c r="E338" s="25" t="s">
        <v>10</v>
      </c>
      <c r="F338" s="9"/>
      <c r="G338" s="9"/>
      <c r="H338" s="26">
        <f>SUM(F338:G338)*D338</f>
        <v>0</v>
      </c>
      <c r="I338" s="123">
        <f t="shared" si="69"/>
        <v>0</v>
      </c>
      <c r="J338" s="123">
        <f t="shared" si="69"/>
        <v>0</v>
      </c>
      <c r="K338" s="251">
        <f>SUM(I338:J338)*D338</f>
        <v>0</v>
      </c>
    </row>
    <row r="339" spans="1:13" s="84" customFormat="1">
      <c r="A339" s="244"/>
      <c r="B339" s="107">
        <v>4</v>
      </c>
      <c r="C339" s="108" t="s">
        <v>131</v>
      </c>
      <c r="D339" s="108"/>
      <c r="E339" s="108"/>
      <c r="F339" s="108"/>
      <c r="G339" s="108"/>
      <c r="H339" s="108"/>
      <c r="I339" s="108"/>
      <c r="J339" s="108"/>
      <c r="K339" s="108"/>
      <c r="L339" s="148"/>
    </row>
    <row r="340" spans="1:13" s="84" customFormat="1">
      <c r="A340" s="245"/>
      <c r="B340" s="286" t="s">
        <v>29</v>
      </c>
      <c r="C340" s="109" t="s">
        <v>132</v>
      </c>
      <c r="D340" s="109"/>
      <c r="E340" s="109"/>
      <c r="F340" s="109"/>
      <c r="G340" s="109"/>
      <c r="H340" s="109"/>
      <c r="I340" s="109"/>
      <c r="J340" s="109"/>
      <c r="K340" s="246"/>
      <c r="L340" s="148"/>
    </row>
    <row r="341" spans="1:13" s="173" customFormat="1" ht="178.5">
      <c r="A341" s="247"/>
      <c r="B341" s="110" t="s">
        <v>490</v>
      </c>
      <c r="C341" s="18" t="s">
        <v>491</v>
      </c>
      <c r="D341" s="172"/>
      <c r="E341" s="119"/>
      <c r="F341" s="17"/>
      <c r="G341" s="17"/>
      <c r="H341" s="17"/>
      <c r="I341" s="113"/>
      <c r="J341" s="113"/>
      <c r="K341" s="248"/>
    </row>
    <row r="342" spans="1:13" s="171" customFormat="1" ht="25.5">
      <c r="A342" s="247"/>
      <c r="B342" s="110" t="s">
        <v>492</v>
      </c>
      <c r="C342" s="18" t="s">
        <v>763</v>
      </c>
      <c r="D342" s="172">
        <v>1</v>
      </c>
      <c r="E342" s="119" t="s">
        <v>56</v>
      </c>
      <c r="F342" s="5"/>
      <c r="G342" s="5"/>
      <c r="H342" s="17">
        <f t="shared" ref="H342:H357" si="70">SUM(F342:G342)*D342</f>
        <v>0</v>
      </c>
      <c r="I342" s="113">
        <f t="shared" ref="I342:I357" si="71">TRUNC(F342*(1+$K$3),2)</f>
        <v>0</v>
      </c>
      <c r="J342" s="113">
        <f t="shared" ref="J342:J357" si="72">TRUNC(G342*(1+$K$3),2)</f>
        <v>0</v>
      </c>
      <c r="K342" s="248">
        <f t="shared" ref="K342:K357" si="73">SUM(I342:J342)*D342</f>
        <v>0</v>
      </c>
    </row>
    <row r="343" spans="1:13" s="173" customFormat="1" ht="25.5">
      <c r="A343" s="247"/>
      <c r="B343" s="110" t="s">
        <v>493</v>
      </c>
      <c r="C343" s="18" t="s">
        <v>764</v>
      </c>
      <c r="D343" s="172">
        <v>1</v>
      </c>
      <c r="E343" s="119" t="s">
        <v>56</v>
      </c>
      <c r="F343" s="5"/>
      <c r="G343" s="5"/>
      <c r="H343" s="17">
        <f t="shared" si="70"/>
        <v>0</v>
      </c>
      <c r="I343" s="113">
        <f t="shared" si="71"/>
        <v>0</v>
      </c>
      <c r="J343" s="113">
        <f t="shared" si="72"/>
        <v>0</v>
      </c>
      <c r="K343" s="248">
        <f t="shared" si="73"/>
        <v>0</v>
      </c>
    </row>
    <row r="344" spans="1:13" s="173" customFormat="1">
      <c r="A344" s="247"/>
      <c r="B344" s="110" t="s">
        <v>494</v>
      </c>
      <c r="C344" s="18" t="s">
        <v>495</v>
      </c>
      <c r="D344" s="172">
        <v>2</v>
      </c>
      <c r="E344" s="119" t="s">
        <v>56</v>
      </c>
      <c r="F344" s="5"/>
      <c r="G344" s="5"/>
      <c r="H344" s="17">
        <f t="shared" si="70"/>
        <v>0</v>
      </c>
      <c r="I344" s="113">
        <f t="shared" si="71"/>
        <v>0</v>
      </c>
      <c r="J344" s="113">
        <f t="shared" si="72"/>
        <v>0</v>
      </c>
      <c r="K344" s="248">
        <f t="shared" si="73"/>
        <v>0</v>
      </c>
    </row>
    <row r="345" spans="1:13" s="173" customFormat="1" ht="140.25">
      <c r="A345" s="247"/>
      <c r="B345" s="110" t="s">
        <v>496</v>
      </c>
      <c r="C345" s="184" t="s">
        <v>765</v>
      </c>
      <c r="D345" s="172">
        <v>1</v>
      </c>
      <c r="E345" s="119" t="s">
        <v>56</v>
      </c>
      <c r="F345" s="5"/>
      <c r="G345" s="5"/>
      <c r="H345" s="17">
        <f t="shared" si="70"/>
        <v>0</v>
      </c>
      <c r="I345" s="113">
        <f t="shared" si="71"/>
        <v>0</v>
      </c>
      <c r="J345" s="113">
        <f t="shared" si="72"/>
        <v>0</v>
      </c>
      <c r="K345" s="248">
        <f t="shared" si="73"/>
        <v>0</v>
      </c>
    </row>
    <row r="346" spans="1:13" s="173" customFormat="1" ht="38.25">
      <c r="A346" s="247"/>
      <c r="B346" s="110" t="s">
        <v>497</v>
      </c>
      <c r="C346" s="18" t="s">
        <v>766</v>
      </c>
      <c r="D346" s="112">
        <v>50</v>
      </c>
      <c r="E346" s="119" t="s">
        <v>18</v>
      </c>
      <c r="F346" s="5"/>
      <c r="G346" s="5"/>
      <c r="H346" s="17">
        <f t="shared" si="70"/>
        <v>0</v>
      </c>
      <c r="I346" s="113">
        <f t="shared" si="71"/>
        <v>0</v>
      </c>
      <c r="J346" s="113">
        <f t="shared" si="72"/>
        <v>0</v>
      </c>
      <c r="K346" s="248">
        <f t="shared" si="73"/>
        <v>0</v>
      </c>
      <c r="L346" s="177"/>
      <c r="M346" s="178"/>
    </row>
    <row r="347" spans="1:13" s="173" customFormat="1" ht="140.25">
      <c r="A347" s="247"/>
      <c r="B347" s="110" t="s">
        <v>498</v>
      </c>
      <c r="C347" s="18" t="s">
        <v>767</v>
      </c>
      <c r="D347" s="172">
        <v>1</v>
      </c>
      <c r="E347" s="119" t="s">
        <v>56</v>
      </c>
      <c r="F347" s="5"/>
      <c r="G347" s="5"/>
      <c r="H347" s="17">
        <f t="shared" si="70"/>
        <v>0</v>
      </c>
      <c r="I347" s="113">
        <f t="shared" si="71"/>
        <v>0</v>
      </c>
      <c r="J347" s="113">
        <f t="shared" si="72"/>
        <v>0</v>
      </c>
      <c r="K347" s="248">
        <f t="shared" si="73"/>
        <v>0</v>
      </c>
    </row>
    <row r="348" spans="1:13" s="173" customFormat="1" ht="25.5">
      <c r="A348" s="247"/>
      <c r="B348" s="110" t="s">
        <v>499</v>
      </c>
      <c r="C348" s="18" t="s">
        <v>768</v>
      </c>
      <c r="D348" s="112">
        <v>10</v>
      </c>
      <c r="E348" s="119" t="s">
        <v>56</v>
      </c>
      <c r="F348" s="5"/>
      <c r="G348" s="5"/>
      <c r="H348" s="17">
        <f t="shared" si="70"/>
        <v>0</v>
      </c>
      <c r="I348" s="113">
        <f t="shared" si="71"/>
        <v>0</v>
      </c>
      <c r="J348" s="113">
        <f t="shared" si="72"/>
        <v>0</v>
      </c>
      <c r="K348" s="248">
        <f t="shared" si="73"/>
        <v>0</v>
      </c>
    </row>
    <row r="349" spans="1:13" s="173" customFormat="1">
      <c r="A349" s="247"/>
      <c r="B349" s="110" t="s">
        <v>500</v>
      </c>
      <c r="C349" s="18" t="s">
        <v>312</v>
      </c>
      <c r="D349" s="172">
        <v>2</v>
      </c>
      <c r="E349" s="119" t="s">
        <v>56</v>
      </c>
      <c r="F349" s="5"/>
      <c r="G349" s="5"/>
      <c r="H349" s="17">
        <f t="shared" si="70"/>
        <v>0</v>
      </c>
      <c r="I349" s="113">
        <f t="shared" si="71"/>
        <v>0</v>
      </c>
      <c r="J349" s="113">
        <f t="shared" si="72"/>
        <v>0</v>
      </c>
      <c r="K349" s="248">
        <f t="shared" si="73"/>
        <v>0</v>
      </c>
    </row>
    <row r="350" spans="1:13" s="173" customFormat="1" ht="25.5">
      <c r="A350" s="247"/>
      <c r="B350" s="110" t="s">
        <v>501</v>
      </c>
      <c r="C350" s="18" t="s">
        <v>769</v>
      </c>
      <c r="D350" s="172">
        <v>1</v>
      </c>
      <c r="E350" s="119" t="s">
        <v>56</v>
      </c>
      <c r="F350" s="5"/>
      <c r="G350" s="5"/>
      <c r="H350" s="17">
        <f t="shared" si="70"/>
        <v>0</v>
      </c>
      <c r="I350" s="113">
        <f t="shared" si="71"/>
        <v>0</v>
      </c>
      <c r="J350" s="113">
        <f t="shared" si="72"/>
        <v>0</v>
      </c>
      <c r="K350" s="248">
        <f t="shared" si="73"/>
        <v>0</v>
      </c>
    </row>
    <row r="351" spans="1:13" s="173" customFormat="1" ht="25.5">
      <c r="A351" s="247"/>
      <c r="B351" s="110" t="s">
        <v>502</v>
      </c>
      <c r="C351" s="18" t="s">
        <v>503</v>
      </c>
      <c r="D351" s="172">
        <v>1</v>
      </c>
      <c r="E351" s="119" t="s">
        <v>56</v>
      </c>
      <c r="F351" s="5"/>
      <c r="G351" s="5"/>
      <c r="H351" s="17">
        <f t="shared" si="70"/>
        <v>0</v>
      </c>
      <c r="I351" s="113">
        <f t="shared" si="71"/>
        <v>0</v>
      </c>
      <c r="J351" s="113">
        <f t="shared" si="72"/>
        <v>0</v>
      </c>
      <c r="K351" s="248">
        <f t="shared" si="73"/>
        <v>0</v>
      </c>
    </row>
    <row r="352" spans="1:13" s="173" customFormat="1" ht="25.5">
      <c r="A352" s="247"/>
      <c r="B352" s="110" t="s">
        <v>504</v>
      </c>
      <c r="C352" s="18" t="s">
        <v>770</v>
      </c>
      <c r="D352" s="172">
        <v>75</v>
      </c>
      <c r="E352" s="119" t="s">
        <v>18</v>
      </c>
      <c r="F352" s="5"/>
      <c r="G352" s="5"/>
      <c r="H352" s="17">
        <f t="shared" si="70"/>
        <v>0</v>
      </c>
      <c r="I352" s="113">
        <f t="shared" si="71"/>
        <v>0</v>
      </c>
      <c r="J352" s="113">
        <f t="shared" si="72"/>
        <v>0</v>
      </c>
      <c r="K352" s="248">
        <f t="shared" si="73"/>
        <v>0</v>
      </c>
    </row>
    <row r="353" spans="1:11" s="173" customFormat="1" ht="25.5">
      <c r="A353" s="247"/>
      <c r="B353" s="110" t="s">
        <v>505</v>
      </c>
      <c r="C353" s="18" t="s">
        <v>771</v>
      </c>
      <c r="D353" s="172">
        <v>30</v>
      </c>
      <c r="E353" s="119" t="s">
        <v>18</v>
      </c>
      <c r="F353" s="5"/>
      <c r="G353" s="5"/>
      <c r="H353" s="17">
        <f t="shared" si="70"/>
        <v>0</v>
      </c>
      <c r="I353" s="113">
        <f t="shared" si="71"/>
        <v>0</v>
      </c>
      <c r="J353" s="113">
        <f t="shared" si="72"/>
        <v>0</v>
      </c>
      <c r="K353" s="248">
        <f t="shared" si="73"/>
        <v>0</v>
      </c>
    </row>
    <row r="354" spans="1:11" s="173" customFormat="1" ht="25.5">
      <c r="A354" s="247"/>
      <c r="B354" s="110" t="s">
        <v>506</v>
      </c>
      <c r="C354" s="18" t="s">
        <v>772</v>
      </c>
      <c r="D354" s="172">
        <v>18</v>
      </c>
      <c r="E354" s="119" t="s">
        <v>18</v>
      </c>
      <c r="F354" s="5"/>
      <c r="G354" s="5"/>
      <c r="H354" s="17">
        <f t="shared" si="70"/>
        <v>0</v>
      </c>
      <c r="I354" s="113">
        <f t="shared" si="71"/>
        <v>0</v>
      </c>
      <c r="J354" s="113">
        <f t="shared" si="72"/>
        <v>0</v>
      </c>
      <c r="K354" s="248">
        <f t="shared" si="73"/>
        <v>0</v>
      </c>
    </row>
    <row r="355" spans="1:11" s="173" customFormat="1">
      <c r="A355" s="247"/>
      <c r="B355" s="110" t="s">
        <v>507</v>
      </c>
      <c r="C355" s="18" t="s">
        <v>508</v>
      </c>
      <c r="D355" s="172">
        <v>30</v>
      </c>
      <c r="E355" s="119" t="s">
        <v>313</v>
      </c>
      <c r="F355" s="5"/>
      <c r="G355" s="5"/>
      <c r="H355" s="17">
        <f t="shared" si="70"/>
        <v>0</v>
      </c>
      <c r="I355" s="113">
        <f t="shared" si="71"/>
        <v>0</v>
      </c>
      <c r="J355" s="113">
        <f t="shared" si="72"/>
        <v>0</v>
      </c>
      <c r="K355" s="248">
        <f t="shared" si="73"/>
        <v>0</v>
      </c>
    </row>
    <row r="356" spans="1:11" s="173" customFormat="1">
      <c r="A356" s="247"/>
      <c r="B356" s="110" t="s">
        <v>509</v>
      </c>
      <c r="C356" s="18" t="s">
        <v>510</v>
      </c>
      <c r="D356" s="172">
        <v>15</v>
      </c>
      <c r="E356" s="119" t="s">
        <v>313</v>
      </c>
      <c r="F356" s="5"/>
      <c r="G356" s="5"/>
      <c r="H356" s="17">
        <f t="shared" si="70"/>
        <v>0</v>
      </c>
      <c r="I356" s="113">
        <f t="shared" si="71"/>
        <v>0</v>
      </c>
      <c r="J356" s="113">
        <f t="shared" si="72"/>
        <v>0</v>
      </c>
      <c r="K356" s="248">
        <f t="shared" si="73"/>
        <v>0</v>
      </c>
    </row>
    <row r="357" spans="1:11" s="173" customFormat="1">
      <c r="A357" s="247"/>
      <c r="B357" s="110" t="s">
        <v>511</v>
      </c>
      <c r="C357" s="18" t="s">
        <v>512</v>
      </c>
      <c r="D357" s="172">
        <v>4</v>
      </c>
      <c r="E357" s="119" t="s">
        <v>313</v>
      </c>
      <c r="F357" s="5"/>
      <c r="G357" s="5"/>
      <c r="H357" s="17">
        <f t="shared" si="70"/>
        <v>0</v>
      </c>
      <c r="I357" s="113">
        <f t="shared" si="71"/>
        <v>0</v>
      </c>
      <c r="J357" s="113">
        <f t="shared" si="72"/>
        <v>0</v>
      </c>
      <c r="K357" s="248">
        <f t="shared" si="73"/>
        <v>0</v>
      </c>
    </row>
    <row r="358" spans="1:11">
      <c r="A358" s="247"/>
      <c r="B358" s="191" t="s">
        <v>120</v>
      </c>
      <c r="C358" s="192" t="s">
        <v>133</v>
      </c>
      <c r="D358" s="172"/>
      <c r="E358" s="119"/>
      <c r="F358" s="17"/>
      <c r="G358" s="17"/>
      <c r="H358" s="17"/>
      <c r="I358" s="113"/>
      <c r="J358" s="113"/>
      <c r="K358" s="248"/>
    </row>
    <row r="359" spans="1:11" s="173" customFormat="1">
      <c r="A359" s="271"/>
      <c r="B359" s="193" t="s">
        <v>513</v>
      </c>
      <c r="C359" s="18" t="s">
        <v>773</v>
      </c>
      <c r="D359" s="172"/>
      <c r="E359" s="119"/>
      <c r="F359" s="17"/>
      <c r="G359" s="17"/>
      <c r="H359" s="17"/>
      <c r="I359" s="113"/>
      <c r="J359" s="113"/>
      <c r="K359" s="248"/>
    </row>
    <row r="360" spans="1:11" s="4" customFormat="1" ht="38.25">
      <c r="A360" s="271"/>
      <c r="B360" s="193" t="s">
        <v>514</v>
      </c>
      <c r="C360" s="18" t="s">
        <v>774</v>
      </c>
      <c r="D360" s="194">
        <v>19</v>
      </c>
      <c r="E360" s="195" t="s">
        <v>10</v>
      </c>
      <c r="F360" s="5"/>
      <c r="G360" s="8"/>
      <c r="H360" s="17">
        <f t="shared" ref="H360:H370" si="74">SUM(F360:G360)*D360</f>
        <v>0</v>
      </c>
      <c r="I360" s="113">
        <f t="shared" ref="I360:I370" si="75">TRUNC(F360*(1+$K$3),2)</f>
        <v>0</v>
      </c>
      <c r="J360" s="113">
        <f t="shared" ref="J360:J370" si="76">TRUNC(G360*(1+$K$3),2)</f>
        <v>0</v>
      </c>
      <c r="K360" s="248">
        <f t="shared" ref="K360:K370" si="77">SUM(I360:J360)*D360</f>
        <v>0</v>
      </c>
    </row>
    <row r="361" spans="1:11" s="4" customFormat="1" ht="12.75">
      <c r="A361" s="271"/>
      <c r="B361" s="193" t="s">
        <v>515</v>
      </c>
      <c r="C361" s="18" t="s">
        <v>516</v>
      </c>
      <c r="D361" s="194">
        <v>19</v>
      </c>
      <c r="E361" s="195" t="s">
        <v>10</v>
      </c>
      <c r="F361" s="5"/>
      <c r="G361" s="8"/>
      <c r="H361" s="17">
        <f t="shared" si="74"/>
        <v>0</v>
      </c>
      <c r="I361" s="113">
        <f t="shared" si="75"/>
        <v>0</v>
      </c>
      <c r="J361" s="113">
        <f t="shared" si="76"/>
        <v>0</v>
      </c>
      <c r="K361" s="248">
        <f t="shared" si="77"/>
        <v>0</v>
      </c>
    </row>
    <row r="362" spans="1:11" s="4" customFormat="1" ht="12.75">
      <c r="A362" s="247"/>
      <c r="B362" s="193" t="s">
        <v>517</v>
      </c>
      <c r="C362" s="18" t="s">
        <v>775</v>
      </c>
      <c r="D362" s="194">
        <v>19</v>
      </c>
      <c r="E362" s="195" t="s">
        <v>465</v>
      </c>
      <c r="F362" s="5"/>
      <c r="G362" s="8"/>
      <c r="H362" s="17">
        <f t="shared" si="74"/>
        <v>0</v>
      </c>
      <c r="I362" s="113">
        <f t="shared" si="75"/>
        <v>0</v>
      </c>
      <c r="J362" s="113">
        <f t="shared" si="76"/>
        <v>0</v>
      </c>
      <c r="K362" s="248">
        <f t="shared" si="77"/>
        <v>0</v>
      </c>
    </row>
    <row r="363" spans="1:11" s="4" customFormat="1" ht="12.75">
      <c r="A363" s="247"/>
      <c r="B363" s="193" t="s">
        <v>518</v>
      </c>
      <c r="C363" s="18" t="s">
        <v>776</v>
      </c>
      <c r="D363" s="194">
        <v>19</v>
      </c>
      <c r="E363" s="195" t="s">
        <v>465</v>
      </c>
      <c r="F363" s="5"/>
      <c r="G363" s="8"/>
      <c r="H363" s="17">
        <f t="shared" si="74"/>
        <v>0</v>
      </c>
      <c r="I363" s="113">
        <f t="shared" si="75"/>
        <v>0</v>
      </c>
      <c r="J363" s="113">
        <f t="shared" si="76"/>
        <v>0</v>
      </c>
      <c r="K363" s="248">
        <f t="shared" si="77"/>
        <v>0</v>
      </c>
    </row>
    <row r="364" spans="1:11" s="4" customFormat="1" ht="12.75">
      <c r="A364" s="271"/>
      <c r="B364" s="193" t="s">
        <v>519</v>
      </c>
      <c r="C364" s="18" t="s">
        <v>520</v>
      </c>
      <c r="D364" s="194">
        <v>19</v>
      </c>
      <c r="E364" s="195" t="s">
        <v>10</v>
      </c>
      <c r="F364" s="5"/>
      <c r="G364" s="8"/>
      <c r="H364" s="17">
        <f t="shared" si="74"/>
        <v>0</v>
      </c>
      <c r="I364" s="113">
        <f t="shared" si="75"/>
        <v>0</v>
      </c>
      <c r="J364" s="113">
        <f t="shared" si="76"/>
        <v>0</v>
      </c>
      <c r="K364" s="248">
        <f t="shared" si="77"/>
        <v>0</v>
      </c>
    </row>
    <row r="365" spans="1:11" s="1" customFormat="1" ht="38.25">
      <c r="A365" s="266"/>
      <c r="B365" s="193" t="s">
        <v>521</v>
      </c>
      <c r="C365" s="18" t="s">
        <v>777</v>
      </c>
      <c r="D365" s="19">
        <v>48</v>
      </c>
      <c r="E365" s="19" t="s">
        <v>10</v>
      </c>
      <c r="F365" s="5"/>
      <c r="G365" s="5"/>
      <c r="H365" s="17">
        <f t="shared" si="74"/>
        <v>0</v>
      </c>
      <c r="I365" s="113">
        <f t="shared" si="75"/>
        <v>0</v>
      </c>
      <c r="J365" s="113">
        <f t="shared" si="76"/>
        <v>0</v>
      </c>
      <c r="K365" s="248">
        <f t="shared" si="77"/>
        <v>0</v>
      </c>
    </row>
    <row r="366" spans="1:11" s="1" customFormat="1" ht="38.25">
      <c r="A366" s="266"/>
      <c r="B366" s="193" t="s">
        <v>522</v>
      </c>
      <c r="C366" s="18" t="s">
        <v>778</v>
      </c>
      <c r="D366" s="19">
        <v>8</v>
      </c>
      <c r="E366" s="19" t="s">
        <v>10</v>
      </c>
      <c r="F366" s="5"/>
      <c r="G366" s="5"/>
      <c r="H366" s="17">
        <f t="shared" si="74"/>
        <v>0</v>
      </c>
      <c r="I366" s="113">
        <f t="shared" si="75"/>
        <v>0</v>
      </c>
      <c r="J366" s="113">
        <f t="shared" si="76"/>
        <v>0</v>
      </c>
      <c r="K366" s="248">
        <f t="shared" si="77"/>
        <v>0</v>
      </c>
    </row>
    <row r="367" spans="1:11" s="1" customFormat="1" ht="38.25">
      <c r="A367" s="266"/>
      <c r="B367" s="193" t="s">
        <v>523</v>
      </c>
      <c r="C367" s="27" t="s">
        <v>779</v>
      </c>
      <c r="D367" s="28">
        <v>3</v>
      </c>
      <c r="E367" s="28" t="s">
        <v>10</v>
      </c>
      <c r="F367" s="233"/>
      <c r="G367" s="233"/>
      <c r="H367" s="17">
        <f t="shared" si="74"/>
        <v>0</v>
      </c>
      <c r="I367" s="113">
        <f t="shared" si="75"/>
        <v>0</v>
      </c>
      <c r="J367" s="113">
        <f t="shared" si="76"/>
        <v>0</v>
      </c>
      <c r="K367" s="248">
        <f t="shared" si="77"/>
        <v>0</v>
      </c>
    </row>
    <row r="368" spans="1:11" s="1" customFormat="1" ht="38.25">
      <c r="A368" s="266"/>
      <c r="B368" s="193" t="s">
        <v>524</v>
      </c>
      <c r="C368" s="27" t="s">
        <v>780</v>
      </c>
      <c r="D368" s="28">
        <v>1</v>
      </c>
      <c r="E368" s="28" t="s">
        <v>10</v>
      </c>
      <c r="F368" s="233"/>
      <c r="G368" s="233"/>
      <c r="H368" s="17">
        <f t="shared" si="74"/>
        <v>0</v>
      </c>
      <c r="I368" s="113">
        <f t="shared" si="75"/>
        <v>0</v>
      </c>
      <c r="J368" s="113">
        <f t="shared" si="76"/>
        <v>0</v>
      </c>
      <c r="K368" s="248">
        <f t="shared" si="77"/>
        <v>0</v>
      </c>
    </row>
    <row r="369" spans="1:14" s="4" customFormat="1" ht="38.25">
      <c r="A369" s="247"/>
      <c r="B369" s="193" t="s">
        <v>525</v>
      </c>
      <c r="C369" s="18" t="s">
        <v>781</v>
      </c>
      <c r="D369" s="194">
        <v>11</v>
      </c>
      <c r="E369" s="195" t="s">
        <v>10</v>
      </c>
      <c r="F369" s="5"/>
      <c r="G369" s="8"/>
      <c r="H369" s="17">
        <f t="shared" si="74"/>
        <v>0</v>
      </c>
      <c r="I369" s="113">
        <f t="shared" si="75"/>
        <v>0</v>
      </c>
      <c r="J369" s="113">
        <f t="shared" si="76"/>
        <v>0</v>
      </c>
      <c r="K369" s="248">
        <f t="shared" si="77"/>
        <v>0</v>
      </c>
    </row>
    <row r="370" spans="1:14" s="4" customFormat="1" ht="25.5">
      <c r="A370" s="247"/>
      <c r="B370" s="193" t="s">
        <v>526</v>
      </c>
      <c r="C370" s="18" t="s">
        <v>782</v>
      </c>
      <c r="D370" s="194">
        <v>4</v>
      </c>
      <c r="E370" s="195" t="s">
        <v>10</v>
      </c>
      <c r="F370" s="5"/>
      <c r="G370" s="8"/>
      <c r="H370" s="17">
        <f t="shared" si="74"/>
        <v>0</v>
      </c>
      <c r="I370" s="113">
        <f t="shared" si="75"/>
        <v>0</v>
      </c>
      <c r="J370" s="113">
        <f t="shared" si="76"/>
        <v>0</v>
      </c>
      <c r="K370" s="248">
        <f t="shared" si="77"/>
        <v>0</v>
      </c>
    </row>
    <row r="371" spans="1:14" s="173" customFormat="1">
      <c r="A371" s="247"/>
      <c r="B371" s="193" t="s">
        <v>527</v>
      </c>
      <c r="C371" s="18" t="s">
        <v>363</v>
      </c>
      <c r="D371" s="196"/>
      <c r="E371" s="119"/>
      <c r="F371" s="17"/>
      <c r="G371" s="17"/>
      <c r="H371" s="17"/>
      <c r="I371" s="113"/>
      <c r="J371" s="113"/>
      <c r="K371" s="248"/>
    </row>
    <row r="372" spans="1:14" s="2" customFormat="1" ht="12.75">
      <c r="A372" s="266"/>
      <c r="B372" s="193" t="s">
        <v>700</v>
      </c>
      <c r="C372" s="18" t="s">
        <v>783</v>
      </c>
      <c r="D372" s="112">
        <v>10</v>
      </c>
      <c r="E372" s="119" t="s">
        <v>56</v>
      </c>
      <c r="F372" s="5"/>
      <c r="G372" s="5"/>
      <c r="H372" s="17">
        <f t="shared" ref="H372:H393" si="78">SUM(F372:G372)*D372</f>
        <v>0</v>
      </c>
      <c r="I372" s="113">
        <f t="shared" ref="I372:I393" si="79">TRUNC(F372*(1+$K$3),2)</f>
        <v>0</v>
      </c>
      <c r="J372" s="113">
        <f t="shared" ref="J372:J393" si="80">TRUNC(G372*(1+$K$3),2)</f>
        <v>0</v>
      </c>
      <c r="K372" s="248">
        <f t="shared" ref="K372:K393" si="81">SUM(I372:J372)*D372</f>
        <v>0</v>
      </c>
      <c r="L372" s="197"/>
    </row>
    <row r="373" spans="1:14" s="2" customFormat="1" ht="12.75">
      <c r="A373" s="266"/>
      <c r="B373" s="193" t="s">
        <v>701</v>
      </c>
      <c r="C373" s="18" t="s">
        <v>784</v>
      </c>
      <c r="D373" s="112">
        <v>12</v>
      </c>
      <c r="E373" s="119" t="s">
        <v>56</v>
      </c>
      <c r="F373" s="5"/>
      <c r="G373" s="5"/>
      <c r="H373" s="17">
        <f t="shared" si="78"/>
        <v>0</v>
      </c>
      <c r="I373" s="113">
        <f t="shared" si="79"/>
        <v>0</v>
      </c>
      <c r="J373" s="113">
        <f t="shared" si="80"/>
        <v>0</v>
      </c>
      <c r="K373" s="248">
        <f t="shared" si="81"/>
        <v>0</v>
      </c>
      <c r="L373" s="197"/>
    </row>
    <row r="374" spans="1:14" s="2" customFormat="1" ht="12.75">
      <c r="A374" s="266"/>
      <c r="B374" s="193" t="s">
        <v>702</v>
      </c>
      <c r="C374" s="18" t="s">
        <v>785</v>
      </c>
      <c r="D374" s="112">
        <v>14</v>
      </c>
      <c r="E374" s="119" t="s">
        <v>56</v>
      </c>
      <c r="F374" s="5"/>
      <c r="G374" s="5"/>
      <c r="H374" s="17">
        <f t="shared" si="78"/>
        <v>0</v>
      </c>
      <c r="I374" s="113">
        <f t="shared" si="79"/>
        <v>0</v>
      </c>
      <c r="J374" s="113">
        <f t="shared" si="80"/>
        <v>0</v>
      </c>
      <c r="K374" s="248">
        <f t="shared" si="81"/>
        <v>0</v>
      </c>
      <c r="L374" s="197"/>
    </row>
    <row r="375" spans="1:14" s="2" customFormat="1" ht="12.75">
      <c r="A375" s="266"/>
      <c r="B375" s="193" t="s">
        <v>703</v>
      </c>
      <c r="C375" s="18" t="s">
        <v>786</v>
      </c>
      <c r="D375" s="112">
        <v>5</v>
      </c>
      <c r="E375" s="119" t="s">
        <v>56</v>
      </c>
      <c r="F375" s="5"/>
      <c r="G375" s="5"/>
      <c r="H375" s="17">
        <f t="shared" si="78"/>
        <v>0</v>
      </c>
      <c r="I375" s="113">
        <f t="shared" si="79"/>
        <v>0</v>
      </c>
      <c r="J375" s="113">
        <f t="shared" si="80"/>
        <v>0</v>
      </c>
      <c r="K375" s="248">
        <f t="shared" si="81"/>
        <v>0</v>
      </c>
      <c r="L375" s="197"/>
    </row>
    <row r="376" spans="1:14" s="173" customFormat="1">
      <c r="A376" s="247"/>
      <c r="B376" s="193" t="s">
        <v>528</v>
      </c>
      <c r="C376" s="18" t="s">
        <v>787</v>
      </c>
      <c r="D376" s="172">
        <v>15</v>
      </c>
      <c r="E376" s="119" t="s">
        <v>56</v>
      </c>
      <c r="F376" s="5"/>
      <c r="G376" s="5"/>
      <c r="H376" s="17">
        <f t="shared" si="78"/>
        <v>0</v>
      </c>
      <c r="I376" s="113">
        <f t="shared" si="79"/>
        <v>0</v>
      </c>
      <c r="J376" s="113">
        <f t="shared" si="80"/>
        <v>0</v>
      </c>
      <c r="K376" s="248">
        <f t="shared" si="81"/>
        <v>0</v>
      </c>
    </row>
    <row r="377" spans="1:14" s="173" customFormat="1">
      <c r="A377" s="247"/>
      <c r="B377" s="193" t="s">
        <v>529</v>
      </c>
      <c r="C377" s="18" t="s">
        <v>788</v>
      </c>
      <c r="D377" s="112">
        <v>1</v>
      </c>
      <c r="E377" s="119" t="s">
        <v>313</v>
      </c>
      <c r="F377" s="5"/>
      <c r="G377" s="5"/>
      <c r="H377" s="17">
        <f t="shared" si="78"/>
        <v>0</v>
      </c>
      <c r="I377" s="113">
        <f t="shared" si="79"/>
        <v>0</v>
      </c>
      <c r="J377" s="113">
        <f t="shared" si="80"/>
        <v>0</v>
      </c>
      <c r="K377" s="248">
        <f t="shared" si="81"/>
        <v>0</v>
      </c>
      <c r="L377" s="177"/>
      <c r="M377" s="178"/>
    </row>
    <row r="378" spans="1:14" s="173" customFormat="1" ht="25.5">
      <c r="A378" s="247"/>
      <c r="B378" s="193" t="s">
        <v>530</v>
      </c>
      <c r="C378" s="18" t="s">
        <v>789</v>
      </c>
      <c r="D378" s="112">
        <v>2</v>
      </c>
      <c r="E378" s="119" t="s">
        <v>313</v>
      </c>
      <c r="F378" s="5"/>
      <c r="G378" s="5"/>
      <c r="H378" s="17">
        <f t="shared" si="78"/>
        <v>0</v>
      </c>
      <c r="I378" s="113">
        <f t="shared" si="79"/>
        <v>0</v>
      </c>
      <c r="J378" s="113">
        <f t="shared" si="80"/>
        <v>0</v>
      </c>
      <c r="K378" s="248">
        <f t="shared" si="81"/>
        <v>0</v>
      </c>
      <c r="L378" s="177"/>
      <c r="M378" s="178"/>
    </row>
    <row r="379" spans="1:14" s="173" customFormat="1" ht="25.5">
      <c r="A379" s="247"/>
      <c r="B379" s="193" t="s">
        <v>531</v>
      </c>
      <c r="C379" s="18" t="s">
        <v>790</v>
      </c>
      <c r="D379" s="112">
        <v>2</v>
      </c>
      <c r="E379" s="119" t="s">
        <v>313</v>
      </c>
      <c r="F379" s="5"/>
      <c r="G379" s="5"/>
      <c r="H379" s="17">
        <f t="shared" si="78"/>
        <v>0</v>
      </c>
      <c r="I379" s="113">
        <f t="shared" si="79"/>
        <v>0</v>
      </c>
      <c r="J379" s="113">
        <f t="shared" si="80"/>
        <v>0</v>
      </c>
      <c r="K379" s="248">
        <f t="shared" si="81"/>
        <v>0</v>
      </c>
      <c r="L379" s="177"/>
      <c r="M379" s="178"/>
    </row>
    <row r="380" spans="1:14" s="1" customFormat="1" ht="12.75">
      <c r="A380" s="266"/>
      <c r="B380" s="193" t="s">
        <v>532</v>
      </c>
      <c r="C380" s="18" t="s">
        <v>791</v>
      </c>
      <c r="D380" s="19">
        <v>1800</v>
      </c>
      <c r="E380" s="19" t="s">
        <v>18</v>
      </c>
      <c r="F380" s="5"/>
      <c r="G380" s="5"/>
      <c r="H380" s="17">
        <f t="shared" si="78"/>
        <v>0</v>
      </c>
      <c r="I380" s="113">
        <f t="shared" si="79"/>
        <v>0</v>
      </c>
      <c r="J380" s="113">
        <f t="shared" si="80"/>
        <v>0</v>
      </c>
      <c r="K380" s="248">
        <f t="shared" si="81"/>
        <v>0</v>
      </c>
    </row>
    <row r="381" spans="1:14" s="1" customFormat="1" ht="63.75">
      <c r="A381" s="266"/>
      <c r="B381" s="193" t="s">
        <v>534</v>
      </c>
      <c r="C381" s="18" t="s">
        <v>792</v>
      </c>
      <c r="D381" s="19">
        <v>1</v>
      </c>
      <c r="E381" s="19" t="s">
        <v>313</v>
      </c>
      <c r="F381" s="5"/>
      <c r="G381" s="5"/>
      <c r="H381" s="17">
        <f t="shared" si="78"/>
        <v>0</v>
      </c>
      <c r="I381" s="113">
        <f t="shared" si="79"/>
        <v>0</v>
      </c>
      <c r="J381" s="113">
        <f t="shared" si="80"/>
        <v>0</v>
      </c>
      <c r="K381" s="248">
        <f t="shared" si="81"/>
        <v>0</v>
      </c>
    </row>
    <row r="382" spans="1:14" s="1" customFormat="1" ht="63.75">
      <c r="A382" s="266"/>
      <c r="B382" s="193" t="s">
        <v>535</v>
      </c>
      <c r="C382" s="18" t="s">
        <v>793</v>
      </c>
      <c r="D382" s="19">
        <v>1</v>
      </c>
      <c r="E382" s="19" t="s">
        <v>313</v>
      </c>
      <c r="F382" s="5"/>
      <c r="G382" s="5"/>
      <c r="H382" s="17">
        <f t="shared" si="78"/>
        <v>0</v>
      </c>
      <c r="I382" s="113">
        <f t="shared" si="79"/>
        <v>0</v>
      </c>
      <c r="J382" s="113">
        <f t="shared" si="80"/>
        <v>0</v>
      </c>
      <c r="K382" s="248">
        <f t="shared" si="81"/>
        <v>0</v>
      </c>
      <c r="L382" s="6"/>
      <c r="M382" s="6"/>
      <c r="N382" s="6"/>
    </row>
    <row r="383" spans="1:14" s="173" customFormat="1" ht="25.5">
      <c r="A383" s="247"/>
      <c r="B383" s="193" t="s">
        <v>537</v>
      </c>
      <c r="C383" s="18" t="s">
        <v>794</v>
      </c>
      <c r="D383" s="172">
        <v>1</v>
      </c>
      <c r="E383" s="119" t="s">
        <v>10</v>
      </c>
      <c r="F383" s="5"/>
      <c r="G383" s="5"/>
      <c r="H383" s="17">
        <f t="shared" si="78"/>
        <v>0</v>
      </c>
      <c r="I383" s="113">
        <f t="shared" si="79"/>
        <v>0</v>
      </c>
      <c r="J383" s="113">
        <f t="shared" si="80"/>
        <v>0</v>
      </c>
      <c r="K383" s="248">
        <f t="shared" si="81"/>
        <v>0</v>
      </c>
    </row>
    <row r="384" spans="1:14" s="173" customFormat="1">
      <c r="A384" s="247"/>
      <c r="B384" s="193" t="s">
        <v>539</v>
      </c>
      <c r="C384" s="18" t="s">
        <v>533</v>
      </c>
      <c r="D384" s="172">
        <v>6</v>
      </c>
      <c r="E384" s="119" t="s">
        <v>313</v>
      </c>
      <c r="F384" s="5"/>
      <c r="G384" s="5"/>
      <c r="H384" s="17">
        <f t="shared" si="78"/>
        <v>0</v>
      </c>
      <c r="I384" s="113">
        <f t="shared" si="79"/>
        <v>0</v>
      </c>
      <c r="J384" s="113">
        <f t="shared" si="80"/>
        <v>0</v>
      </c>
      <c r="K384" s="248">
        <f t="shared" si="81"/>
        <v>0</v>
      </c>
    </row>
    <row r="385" spans="1:12" s="173" customFormat="1">
      <c r="A385" s="247"/>
      <c r="B385" s="193" t="s">
        <v>541</v>
      </c>
      <c r="C385" s="18" t="s">
        <v>795</v>
      </c>
      <c r="D385" s="172">
        <v>3</v>
      </c>
      <c r="E385" s="119" t="s">
        <v>56</v>
      </c>
      <c r="F385" s="5"/>
      <c r="G385" s="5"/>
      <c r="H385" s="17">
        <f t="shared" si="78"/>
        <v>0</v>
      </c>
      <c r="I385" s="113">
        <f t="shared" si="79"/>
        <v>0</v>
      </c>
      <c r="J385" s="113">
        <f t="shared" si="80"/>
        <v>0</v>
      </c>
      <c r="K385" s="248">
        <f t="shared" si="81"/>
        <v>0</v>
      </c>
    </row>
    <row r="386" spans="1:12" s="173" customFormat="1">
      <c r="A386" s="247"/>
      <c r="B386" s="193" t="s">
        <v>543</v>
      </c>
      <c r="C386" s="18" t="s">
        <v>536</v>
      </c>
      <c r="D386" s="172">
        <v>3</v>
      </c>
      <c r="E386" s="119" t="s">
        <v>313</v>
      </c>
      <c r="F386" s="5"/>
      <c r="G386" s="5"/>
      <c r="H386" s="17">
        <f t="shared" si="78"/>
        <v>0</v>
      </c>
      <c r="I386" s="113">
        <f t="shared" si="79"/>
        <v>0</v>
      </c>
      <c r="J386" s="113">
        <f t="shared" si="80"/>
        <v>0</v>
      </c>
      <c r="K386" s="248">
        <f t="shared" si="81"/>
        <v>0</v>
      </c>
    </row>
    <row r="387" spans="1:12" s="173" customFormat="1">
      <c r="A387" s="247"/>
      <c r="B387" s="193" t="s">
        <v>544</v>
      </c>
      <c r="C387" s="18" t="s">
        <v>538</v>
      </c>
      <c r="D387" s="172">
        <v>4</v>
      </c>
      <c r="E387" s="119" t="s">
        <v>56</v>
      </c>
      <c r="F387" s="5"/>
      <c r="G387" s="5"/>
      <c r="H387" s="17">
        <f t="shared" si="78"/>
        <v>0</v>
      </c>
      <c r="I387" s="113">
        <f t="shared" si="79"/>
        <v>0</v>
      </c>
      <c r="J387" s="113">
        <f t="shared" si="80"/>
        <v>0</v>
      </c>
      <c r="K387" s="248">
        <f t="shared" si="81"/>
        <v>0</v>
      </c>
    </row>
    <row r="388" spans="1:12" s="173" customFormat="1">
      <c r="A388" s="247"/>
      <c r="B388" s="193" t="s">
        <v>546</v>
      </c>
      <c r="C388" s="18" t="s">
        <v>540</v>
      </c>
      <c r="D388" s="172">
        <v>30</v>
      </c>
      <c r="E388" s="119" t="s">
        <v>56</v>
      </c>
      <c r="F388" s="5"/>
      <c r="G388" s="5"/>
      <c r="H388" s="17">
        <f t="shared" si="78"/>
        <v>0</v>
      </c>
      <c r="I388" s="113">
        <f t="shared" si="79"/>
        <v>0</v>
      </c>
      <c r="J388" s="113">
        <f t="shared" si="80"/>
        <v>0</v>
      </c>
      <c r="K388" s="248">
        <f t="shared" si="81"/>
        <v>0</v>
      </c>
    </row>
    <row r="389" spans="1:12" s="173" customFormat="1">
      <c r="A389" s="247"/>
      <c r="B389" s="193" t="s">
        <v>548</v>
      </c>
      <c r="C389" s="18" t="s">
        <v>542</v>
      </c>
      <c r="D389" s="172">
        <v>45</v>
      </c>
      <c r="E389" s="119" t="s">
        <v>56</v>
      </c>
      <c r="F389" s="5"/>
      <c r="G389" s="5"/>
      <c r="H389" s="17">
        <f t="shared" si="78"/>
        <v>0</v>
      </c>
      <c r="I389" s="113">
        <f t="shared" si="79"/>
        <v>0</v>
      </c>
      <c r="J389" s="113">
        <f t="shared" si="80"/>
        <v>0</v>
      </c>
      <c r="K389" s="248">
        <f t="shared" si="81"/>
        <v>0</v>
      </c>
    </row>
    <row r="390" spans="1:12" s="173" customFormat="1">
      <c r="A390" s="247"/>
      <c r="B390" s="193" t="s">
        <v>659</v>
      </c>
      <c r="C390" s="18" t="s">
        <v>803</v>
      </c>
      <c r="D390" s="172">
        <v>1</v>
      </c>
      <c r="E390" s="119" t="s">
        <v>56</v>
      </c>
      <c r="F390" s="5"/>
      <c r="G390" s="5"/>
      <c r="H390" s="17">
        <f t="shared" si="78"/>
        <v>0</v>
      </c>
      <c r="I390" s="113">
        <f t="shared" si="79"/>
        <v>0</v>
      </c>
      <c r="J390" s="113">
        <f t="shared" si="80"/>
        <v>0</v>
      </c>
      <c r="K390" s="248">
        <f t="shared" si="81"/>
        <v>0</v>
      </c>
    </row>
    <row r="391" spans="1:12" s="173" customFormat="1" ht="25.5">
      <c r="A391" s="247"/>
      <c r="B391" s="193" t="s">
        <v>660</v>
      </c>
      <c r="C391" s="18" t="s">
        <v>545</v>
      </c>
      <c r="D391" s="172">
        <v>6</v>
      </c>
      <c r="E391" s="119" t="s">
        <v>56</v>
      </c>
      <c r="F391" s="5"/>
      <c r="G391" s="5"/>
      <c r="H391" s="17">
        <f t="shared" si="78"/>
        <v>0</v>
      </c>
      <c r="I391" s="113">
        <f t="shared" si="79"/>
        <v>0</v>
      </c>
      <c r="J391" s="113">
        <f t="shared" si="80"/>
        <v>0</v>
      </c>
      <c r="K391" s="248">
        <f t="shared" si="81"/>
        <v>0</v>
      </c>
    </row>
    <row r="392" spans="1:12" s="173" customFormat="1" ht="25.5">
      <c r="A392" s="247"/>
      <c r="B392" s="193" t="s">
        <v>704</v>
      </c>
      <c r="C392" s="18" t="s">
        <v>547</v>
      </c>
      <c r="D392" s="172">
        <v>4</v>
      </c>
      <c r="E392" s="119" t="s">
        <v>465</v>
      </c>
      <c r="F392" s="5"/>
      <c r="G392" s="5"/>
      <c r="H392" s="17">
        <f t="shared" si="78"/>
        <v>0</v>
      </c>
      <c r="I392" s="113">
        <f t="shared" si="79"/>
        <v>0</v>
      </c>
      <c r="J392" s="113">
        <f t="shared" si="80"/>
        <v>0</v>
      </c>
      <c r="K392" s="248">
        <f t="shared" si="81"/>
        <v>0</v>
      </c>
    </row>
    <row r="393" spans="1:12" s="173" customFormat="1">
      <c r="A393" s="250"/>
      <c r="B393" s="198" t="s">
        <v>705</v>
      </c>
      <c r="C393" s="24" t="s">
        <v>549</v>
      </c>
      <c r="D393" s="181">
        <v>62</v>
      </c>
      <c r="E393" s="122" t="s">
        <v>56</v>
      </c>
      <c r="F393" s="9"/>
      <c r="G393" s="9"/>
      <c r="H393" s="26">
        <f t="shared" si="78"/>
        <v>0</v>
      </c>
      <c r="I393" s="123">
        <f t="shared" si="79"/>
        <v>0</v>
      </c>
      <c r="J393" s="123">
        <f t="shared" si="80"/>
        <v>0</v>
      </c>
      <c r="K393" s="251">
        <f t="shared" si="81"/>
        <v>0</v>
      </c>
    </row>
    <row r="394" spans="1:12" s="84" customFormat="1">
      <c r="A394" s="244"/>
      <c r="B394" s="107">
        <v>5</v>
      </c>
      <c r="C394" s="108" t="s">
        <v>134</v>
      </c>
      <c r="D394" s="108"/>
      <c r="E394" s="108"/>
      <c r="F394" s="108"/>
      <c r="G394" s="108"/>
      <c r="H394" s="108"/>
      <c r="I394" s="108"/>
      <c r="J394" s="108"/>
      <c r="K394" s="108"/>
      <c r="L394" s="148"/>
    </row>
    <row r="395" spans="1:12" s="173" customFormat="1">
      <c r="A395" s="245"/>
      <c r="B395" s="124" t="s">
        <v>31</v>
      </c>
      <c r="C395" s="20" t="s">
        <v>550</v>
      </c>
      <c r="D395" s="29">
        <v>2</v>
      </c>
      <c r="E395" s="126" t="s">
        <v>56</v>
      </c>
      <c r="F395" s="10"/>
      <c r="G395" s="10"/>
      <c r="H395" s="22">
        <f t="shared" ref="H395:H409" si="82">SUM(F395:G395)*D395</f>
        <v>0</v>
      </c>
      <c r="I395" s="30">
        <f t="shared" ref="I395:I409" si="83">TRUNC(F395*(1+$K$3),2)</f>
        <v>0</v>
      </c>
      <c r="J395" s="30">
        <f t="shared" ref="J395:J409" si="84">TRUNC(G395*(1+$K$3),2)</f>
        <v>0</v>
      </c>
      <c r="K395" s="252">
        <f t="shared" ref="K395:K409" si="85">SUM(I395:J395)*D395</f>
        <v>0</v>
      </c>
    </row>
    <row r="396" spans="1:12" s="4" customFormat="1" ht="12.75">
      <c r="A396" s="247"/>
      <c r="B396" s="110" t="s">
        <v>121</v>
      </c>
      <c r="C396" s="199" t="s">
        <v>551</v>
      </c>
      <c r="D396" s="172">
        <v>1</v>
      </c>
      <c r="E396" s="195" t="s">
        <v>10</v>
      </c>
      <c r="F396" s="5"/>
      <c r="G396" s="8"/>
      <c r="H396" s="17">
        <f t="shared" si="82"/>
        <v>0</v>
      </c>
      <c r="I396" s="113">
        <f t="shared" si="83"/>
        <v>0</v>
      </c>
      <c r="J396" s="113">
        <f t="shared" si="84"/>
        <v>0</v>
      </c>
      <c r="K396" s="248">
        <f t="shared" si="85"/>
        <v>0</v>
      </c>
      <c r="L396" s="7"/>
    </row>
    <row r="397" spans="1:12" s="173" customFormat="1">
      <c r="A397" s="247"/>
      <c r="B397" s="110" t="s">
        <v>42</v>
      </c>
      <c r="C397" s="18" t="s">
        <v>536</v>
      </c>
      <c r="D397" s="172">
        <v>2</v>
      </c>
      <c r="E397" s="119" t="s">
        <v>313</v>
      </c>
      <c r="F397" s="5"/>
      <c r="G397" s="5"/>
      <c r="H397" s="17">
        <f t="shared" si="82"/>
        <v>0</v>
      </c>
      <c r="I397" s="113">
        <f t="shared" si="83"/>
        <v>0</v>
      </c>
      <c r="J397" s="113">
        <f t="shared" si="84"/>
        <v>0</v>
      </c>
      <c r="K397" s="248">
        <f t="shared" si="85"/>
        <v>0</v>
      </c>
    </row>
    <row r="398" spans="1:12" s="173" customFormat="1">
      <c r="A398" s="247"/>
      <c r="B398" s="110" t="s">
        <v>291</v>
      </c>
      <c r="C398" s="18" t="s">
        <v>552</v>
      </c>
      <c r="D398" s="172">
        <v>30</v>
      </c>
      <c r="E398" s="119" t="s">
        <v>56</v>
      </c>
      <c r="F398" s="5"/>
      <c r="G398" s="5"/>
      <c r="H398" s="17">
        <f t="shared" si="82"/>
        <v>0</v>
      </c>
      <c r="I398" s="113">
        <f t="shared" si="83"/>
        <v>0</v>
      </c>
      <c r="J398" s="113">
        <f t="shared" si="84"/>
        <v>0</v>
      </c>
      <c r="K398" s="248">
        <f t="shared" si="85"/>
        <v>0</v>
      </c>
    </row>
    <row r="399" spans="1:12" s="173" customFormat="1">
      <c r="A399" s="247"/>
      <c r="B399" s="110" t="s">
        <v>292</v>
      </c>
      <c r="C399" s="18" t="s">
        <v>553</v>
      </c>
      <c r="D399" s="172">
        <v>10</v>
      </c>
      <c r="E399" s="119" t="s">
        <v>56</v>
      </c>
      <c r="F399" s="5"/>
      <c r="G399" s="5"/>
      <c r="H399" s="17">
        <f t="shared" si="82"/>
        <v>0</v>
      </c>
      <c r="I399" s="113">
        <f t="shared" si="83"/>
        <v>0</v>
      </c>
      <c r="J399" s="113">
        <f t="shared" si="84"/>
        <v>0</v>
      </c>
      <c r="K399" s="248">
        <f t="shared" si="85"/>
        <v>0</v>
      </c>
    </row>
    <row r="400" spans="1:12" s="1" customFormat="1" ht="12.75">
      <c r="A400" s="266"/>
      <c r="B400" s="110" t="s">
        <v>293</v>
      </c>
      <c r="C400" s="18" t="s">
        <v>554</v>
      </c>
      <c r="D400" s="19">
        <v>1200</v>
      </c>
      <c r="E400" s="19" t="s">
        <v>18</v>
      </c>
      <c r="F400" s="5"/>
      <c r="G400" s="5"/>
      <c r="H400" s="17">
        <f t="shared" si="82"/>
        <v>0</v>
      </c>
      <c r="I400" s="113">
        <f t="shared" si="83"/>
        <v>0</v>
      </c>
      <c r="J400" s="113">
        <f t="shared" si="84"/>
        <v>0</v>
      </c>
      <c r="K400" s="248">
        <f t="shared" si="85"/>
        <v>0</v>
      </c>
    </row>
    <row r="401" spans="1:15" s="173" customFormat="1">
      <c r="A401" s="247"/>
      <c r="B401" s="110" t="s">
        <v>294</v>
      </c>
      <c r="C401" s="18" t="s">
        <v>555</v>
      </c>
      <c r="D401" s="172">
        <v>40</v>
      </c>
      <c r="E401" s="119" t="s">
        <v>56</v>
      </c>
      <c r="F401" s="5"/>
      <c r="G401" s="5"/>
      <c r="H401" s="17">
        <f t="shared" si="82"/>
        <v>0</v>
      </c>
      <c r="I401" s="113">
        <f t="shared" si="83"/>
        <v>0</v>
      </c>
      <c r="J401" s="113">
        <f t="shared" si="84"/>
        <v>0</v>
      </c>
      <c r="K401" s="248">
        <f t="shared" si="85"/>
        <v>0</v>
      </c>
    </row>
    <row r="402" spans="1:15" s="173" customFormat="1">
      <c r="A402" s="247"/>
      <c r="B402" s="110" t="s">
        <v>295</v>
      </c>
      <c r="C402" s="18" t="s">
        <v>706</v>
      </c>
      <c r="D402" s="172">
        <v>50</v>
      </c>
      <c r="E402" s="119" t="s">
        <v>18</v>
      </c>
      <c r="F402" s="5"/>
      <c r="G402" s="5"/>
      <c r="H402" s="17">
        <f t="shared" si="82"/>
        <v>0</v>
      </c>
      <c r="I402" s="113">
        <f t="shared" si="83"/>
        <v>0</v>
      </c>
      <c r="J402" s="113">
        <f t="shared" si="84"/>
        <v>0</v>
      </c>
      <c r="K402" s="248">
        <f t="shared" si="85"/>
        <v>0</v>
      </c>
    </row>
    <row r="403" spans="1:15" s="173" customFormat="1">
      <c r="A403" s="247"/>
      <c r="B403" s="110" t="s">
        <v>296</v>
      </c>
      <c r="C403" s="18" t="s">
        <v>707</v>
      </c>
      <c r="D403" s="172">
        <v>50</v>
      </c>
      <c r="E403" s="119" t="s">
        <v>18</v>
      </c>
      <c r="F403" s="5"/>
      <c r="G403" s="5"/>
      <c r="H403" s="17">
        <f t="shared" si="82"/>
        <v>0</v>
      </c>
      <c r="I403" s="113">
        <f t="shared" si="83"/>
        <v>0</v>
      </c>
      <c r="J403" s="113">
        <f t="shared" si="84"/>
        <v>0</v>
      </c>
      <c r="K403" s="248">
        <f t="shared" si="85"/>
        <v>0</v>
      </c>
    </row>
    <row r="404" spans="1:15" s="173" customFormat="1" ht="25.5">
      <c r="A404" s="247"/>
      <c r="B404" s="110" t="s">
        <v>297</v>
      </c>
      <c r="C404" s="18" t="s">
        <v>556</v>
      </c>
      <c r="D404" s="172">
        <v>6</v>
      </c>
      <c r="E404" s="119" t="s">
        <v>10</v>
      </c>
      <c r="F404" s="5"/>
      <c r="G404" s="5"/>
      <c r="H404" s="17">
        <f t="shared" si="82"/>
        <v>0</v>
      </c>
      <c r="I404" s="113">
        <f t="shared" si="83"/>
        <v>0</v>
      </c>
      <c r="J404" s="113">
        <f t="shared" si="84"/>
        <v>0</v>
      </c>
      <c r="K404" s="248">
        <f t="shared" si="85"/>
        <v>0</v>
      </c>
    </row>
    <row r="405" spans="1:15" s="173" customFormat="1">
      <c r="A405" s="247"/>
      <c r="B405" s="110" t="s">
        <v>298</v>
      </c>
      <c r="C405" s="18" t="s">
        <v>557</v>
      </c>
      <c r="D405" s="172">
        <v>2</v>
      </c>
      <c r="E405" s="119" t="s">
        <v>313</v>
      </c>
      <c r="F405" s="5"/>
      <c r="G405" s="5"/>
      <c r="H405" s="17">
        <f t="shared" si="82"/>
        <v>0</v>
      </c>
      <c r="I405" s="113">
        <f t="shared" si="83"/>
        <v>0</v>
      </c>
      <c r="J405" s="113">
        <f t="shared" si="84"/>
        <v>0</v>
      </c>
      <c r="K405" s="248">
        <f t="shared" si="85"/>
        <v>0</v>
      </c>
    </row>
    <row r="406" spans="1:15" s="173" customFormat="1">
      <c r="A406" s="247"/>
      <c r="B406" s="110" t="s">
        <v>299</v>
      </c>
      <c r="C406" s="18" t="s">
        <v>558</v>
      </c>
      <c r="D406" s="172">
        <v>2</v>
      </c>
      <c r="E406" s="119" t="s">
        <v>313</v>
      </c>
      <c r="F406" s="5"/>
      <c r="G406" s="5"/>
      <c r="H406" s="17">
        <f t="shared" si="82"/>
        <v>0</v>
      </c>
      <c r="I406" s="113">
        <f t="shared" si="83"/>
        <v>0</v>
      </c>
      <c r="J406" s="113">
        <f t="shared" si="84"/>
        <v>0</v>
      </c>
      <c r="K406" s="248">
        <f t="shared" si="85"/>
        <v>0</v>
      </c>
    </row>
    <row r="407" spans="1:15" s="173" customFormat="1">
      <c r="A407" s="247"/>
      <c r="B407" s="110" t="s">
        <v>300</v>
      </c>
      <c r="C407" s="18" t="s">
        <v>559</v>
      </c>
      <c r="D407" s="172">
        <v>20</v>
      </c>
      <c r="E407" s="119" t="s">
        <v>313</v>
      </c>
      <c r="F407" s="5"/>
      <c r="G407" s="5"/>
      <c r="H407" s="17">
        <f t="shared" si="82"/>
        <v>0</v>
      </c>
      <c r="I407" s="113">
        <f t="shared" si="83"/>
        <v>0</v>
      </c>
      <c r="J407" s="113">
        <f t="shared" si="84"/>
        <v>0</v>
      </c>
      <c r="K407" s="248">
        <f t="shared" si="85"/>
        <v>0</v>
      </c>
    </row>
    <row r="408" spans="1:15" s="173" customFormat="1" ht="25.5">
      <c r="A408" s="247"/>
      <c r="B408" s="110" t="s">
        <v>301</v>
      </c>
      <c r="C408" s="18" t="s">
        <v>708</v>
      </c>
      <c r="D408" s="19">
        <v>100</v>
      </c>
      <c r="E408" s="19" t="s">
        <v>18</v>
      </c>
      <c r="F408" s="5"/>
      <c r="G408" s="5"/>
      <c r="H408" s="17">
        <f t="shared" si="82"/>
        <v>0</v>
      </c>
      <c r="I408" s="113">
        <f t="shared" si="83"/>
        <v>0</v>
      </c>
      <c r="J408" s="113">
        <f t="shared" si="84"/>
        <v>0</v>
      </c>
      <c r="K408" s="248">
        <f t="shared" si="85"/>
        <v>0</v>
      </c>
    </row>
    <row r="409" spans="1:15" s="173" customFormat="1" ht="38.25">
      <c r="A409" s="250"/>
      <c r="B409" s="120" t="s">
        <v>560</v>
      </c>
      <c r="C409" s="24" t="s">
        <v>561</v>
      </c>
      <c r="D409" s="181">
        <v>2</v>
      </c>
      <c r="E409" s="122" t="s">
        <v>313</v>
      </c>
      <c r="F409" s="9"/>
      <c r="G409" s="9"/>
      <c r="H409" s="26">
        <f t="shared" si="82"/>
        <v>0</v>
      </c>
      <c r="I409" s="123">
        <f t="shared" si="83"/>
        <v>0</v>
      </c>
      <c r="J409" s="123">
        <f t="shared" si="84"/>
        <v>0</v>
      </c>
      <c r="K409" s="251">
        <f t="shared" si="85"/>
        <v>0</v>
      </c>
    </row>
    <row r="410" spans="1:15" s="84" customFormat="1">
      <c r="A410" s="244"/>
      <c r="B410" s="107">
        <v>6</v>
      </c>
      <c r="C410" s="108" t="s">
        <v>135</v>
      </c>
      <c r="D410" s="108"/>
      <c r="E410" s="108"/>
      <c r="F410" s="108"/>
      <c r="G410" s="108"/>
      <c r="H410" s="108"/>
      <c r="I410" s="108"/>
      <c r="J410" s="108"/>
      <c r="K410" s="108"/>
      <c r="L410" s="148"/>
    </row>
    <row r="411" spans="1:15" s="2" customFormat="1" ht="12.75">
      <c r="A411" s="298"/>
      <c r="B411" s="300" t="s">
        <v>32</v>
      </c>
      <c r="C411" s="20" t="s">
        <v>562</v>
      </c>
      <c r="D411" s="29"/>
      <c r="E411" s="29"/>
      <c r="F411" s="22"/>
      <c r="G411" s="22"/>
      <c r="H411" s="30"/>
      <c r="I411" s="22"/>
      <c r="J411" s="22"/>
      <c r="K411" s="272"/>
      <c r="L411" s="1"/>
      <c r="M411" s="1"/>
      <c r="N411" s="1"/>
      <c r="O411" s="1"/>
    </row>
    <row r="412" spans="1:15" s="2" customFormat="1" ht="12.75">
      <c r="A412" s="299"/>
      <c r="B412" s="301"/>
      <c r="C412" s="18" t="s">
        <v>563</v>
      </c>
      <c r="D412" s="237">
        <v>1</v>
      </c>
      <c r="E412" s="237" t="s">
        <v>10</v>
      </c>
      <c r="F412" s="240"/>
      <c r="G412" s="240"/>
      <c r="H412" s="234">
        <f t="shared" ref="H412:H420" si="86">SUM(F412:G412)*D412</f>
        <v>0</v>
      </c>
      <c r="I412" s="237">
        <f>TRUNC(F412*(1+$K$3),2)</f>
        <v>0</v>
      </c>
      <c r="J412" s="237">
        <f>TRUNC(G412*(1+$K$3),2)</f>
        <v>0</v>
      </c>
      <c r="K412" s="273">
        <f t="shared" ref="K412:K420" si="87">SUM(I412:J412)*D412</f>
        <v>0</v>
      </c>
      <c r="L412" s="1"/>
      <c r="M412" s="1"/>
      <c r="N412" s="1"/>
      <c r="O412" s="1"/>
    </row>
    <row r="413" spans="1:15" s="2" customFormat="1" ht="12.75">
      <c r="A413" s="299"/>
      <c r="B413" s="301"/>
      <c r="C413" s="18" t="s">
        <v>564</v>
      </c>
      <c r="D413" s="238"/>
      <c r="E413" s="238"/>
      <c r="F413" s="235"/>
      <c r="G413" s="235"/>
      <c r="H413" s="235"/>
      <c r="I413" s="238"/>
      <c r="J413" s="238"/>
      <c r="K413" s="274"/>
      <c r="L413" s="1"/>
      <c r="M413" s="1"/>
      <c r="N413" s="1"/>
      <c r="O413" s="1"/>
    </row>
    <row r="414" spans="1:15" s="2" customFormat="1" ht="12.75">
      <c r="A414" s="299"/>
      <c r="B414" s="301"/>
      <c r="C414" s="18" t="s">
        <v>565</v>
      </c>
      <c r="D414" s="238"/>
      <c r="E414" s="238"/>
      <c r="F414" s="235"/>
      <c r="G414" s="235"/>
      <c r="H414" s="235"/>
      <c r="I414" s="238"/>
      <c r="J414" s="238"/>
      <c r="K414" s="274"/>
      <c r="L414" s="1"/>
      <c r="M414" s="1"/>
      <c r="N414" s="1"/>
      <c r="O414" s="1"/>
    </row>
    <row r="415" spans="1:15" s="2" customFormat="1" ht="12.75">
      <c r="A415" s="299"/>
      <c r="B415" s="301"/>
      <c r="C415" s="18" t="s">
        <v>566</v>
      </c>
      <c r="D415" s="238"/>
      <c r="E415" s="238"/>
      <c r="F415" s="235"/>
      <c r="G415" s="235"/>
      <c r="H415" s="235"/>
      <c r="I415" s="238"/>
      <c r="J415" s="238"/>
      <c r="K415" s="274"/>
      <c r="L415" s="1"/>
      <c r="M415" s="1"/>
      <c r="N415" s="1"/>
      <c r="O415" s="1"/>
    </row>
    <row r="416" spans="1:15" s="2" customFormat="1" ht="12.75">
      <c r="A416" s="299"/>
      <c r="B416" s="301"/>
      <c r="C416" s="18" t="s">
        <v>567</v>
      </c>
      <c r="D416" s="238"/>
      <c r="E416" s="238"/>
      <c r="F416" s="235"/>
      <c r="G416" s="235"/>
      <c r="H416" s="235"/>
      <c r="I416" s="238"/>
      <c r="J416" s="238"/>
      <c r="K416" s="274"/>
      <c r="L416" s="1"/>
      <c r="M416" s="1"/>
      <c r="N416" s="1"/>
      <c r="O416" s="1"/>
    </row>
    <row r="417" spans="1:17" s="2" customFormat="1" ht="25.5">
      <c r="A417" s="299"/>
      <c r="B417" s="301"/>
      <c r="C417" s="18" t="s">
        <v>568</v>
      </c>
      <c r="D417" s="239"/>
      <c r="E417" s="239"/>
      <c r="F417" s="236"/>
      <c r="G417" s="236"/>
      <c r="H417" s="236"/>
      <c r="I417" s="239"/>
      <c r="J417" s="239"/>
      <c r="K417" s="275"/>
      <c r="L417" s="1"/>
      <c r="M417" s="1"/>
      <c r="N417" s="1"/>
      <c r="O417" s="1"/>
    </row>
    <row r="418" spans="1:17" s="2" customFormat="1" ht="12.75">
      <c r="A418" s="266"/>
      <c r="B418" s="287" t="s">
        <v>33</v>
      </c>
      <c r="C418" s="18" t="s">
        <v>569</v>
      </c>
      <c r="D418" s="19">
        <v>1</v>
      </c>
      <c r="E418" s="19" t="s">
        <v>10</v>
      </c>
      <c r="F418" s="5"/>
      <c r="G418" s="5"/>
      <c r="H418" s="17">
        <f t="shared" si="86"/>
        <v>0</v>
      </c>
      <c r="I418" s="113">
        <f t="shared" ref="I418:J420" si="88">TRUNC(F418*(1+$K$3),2)</f>
        <v>0</v>
      </c>
      <c r="J418" s="113">
        <f t="shared" si="88"/>
        <v>0</v>
      </c>
      <c r="K418" s="248">
        <f t="shared" si="87"/>
        <v>0</v>
      </c>
      <c r="L418" s="1"/>
      <c r="M418" s="1"/>
      <c r="N418" s="1"/>
      <c r="O418" s="1"/>
    </row>
    <row r="419" spans="1:17" s="2" customFormat="1" ht="25.5">
      <c r="A419" s="266"/>
      <c r="B419" s="287" t="s">
        <v>136</v>
      </c>
      <c r="C419" s="18" t="s">
        <v>804</v>
      </c>
      <c r="D419" s="19">
        <v>1</v>
      </c>
      <c r="E419" s="19" t="s">
        <v>10</v>
      </c>
      <c r="F419" s="5"/>
      <c r="G419" s="5"/>
      <c r="H419" s="17">
        <f t="shared" si="86"/>
        <v>0</v>
      </c>
      <c r="I419" s="113">
        <f t="shared" si="88"/>
        <v>0</v>
      </c>
      <c r="J419" s="113">
        <f t="shared" si="88"/>
        <v>0</v>
      </c>
      <c r="K419" s="248">
        <f t="shared" si="87"/>
        <v>0</v>
      </c>
      <c r="L419" s="1"/>
      <c r="M419" s="1"/>
      <c r="N419" s="1"/>
      <c r="O419" s="1"/>
    </row>
    <row r="420" spans="1:17" s="2" customFormat="1" ht="25.5">
      <c r="A420" s="269"/>
      <c r="B420" s="23" t="s">
        <v>179</v>
      </c>
      <c r="C420" s="24" t="s">
        <v>570</v>
      </c>
      <c r="D420" s="25">
        <v>1</v>
      </c>
      <c r="E420" s="25" t="s">
        <v>10</v>
      </c>
      <c r="F420" s="9"/>
      <c r="G420" s="9"/>
      <c r="H420" s="26">
        <f t="shared" si="86"/>
        <v>0</v>
      </c>
      <c r="I420" s="123">
        <f t="shared" si="88"/>
        <v>0</v>
      </c>
      <c r="J420" s="123">
        <f t="shared" si="88"/>
        <v>0</v>
      </c>
      <c r="K420" s="251">
        <f t="shared" si="87"/>
        <v>0</v>
      </c>
      <c r="L420" s="3"/>
      <c r="M420" s="1"/>
      <c r="N420" s="1"/>
      <c r="O420" s="1"/>
      <c r="P420" s="1"/>
      <c r="Q420" s="1"/>
    </row>
    <row r="421" spans="1:17" s="84" customFormat="1">
      <c r="A421" s="244"/>
      <c r="B421" s="107">
        <v>7</v>
      </c>
      <c r="C421" s="108" t="s">
        <v>137</v>
      </c>
      <c r="D421" s="108"/>
      <c r="E421" s="108"/>
      <c r="F421" s="108"/>
      <c r="G421" s="108"/>
      <c r="H421" s="108"/>
      <c r="I421" s="108"/>
      <c r="J421" s="108"/>
      <c r="K421" s="108"/>
      <c r="L421" s="148"/>
    </row>
    <row r="422" spans="1:17" s="171" customFormat="1" ht="25.5">
      <c r="A422" s="270"/>
      <c r="B422" s="286" t="s">
        <v>285</v>
      </c>
      <c r="C422" s="20" t="s">
        <v>571</v>
      </c>
      <c r="D422" s="21">
        <v>24</v>
      </c>
      <c r="E422" s="21" t="s">
        <v>56</v>
      </c>
      <c r="F422" s="10"/>
      <c r="G422" s="10"/>
      <c r="H422" s="22">
        <f t="shared" ref="H422:H427" si="89">SUM(F422:G422)*D422</f>
        <v>0</v>
      </c>
      <c r="I422" s="30">
        <f t="shared" ref="I422:J427" si="90">TRUNC(F422*(1+$K$3),2)</f>
        <v>0</v>
      </c>
      <c r="J422" s="30">
        <f t="shared" si="90"/>
        <v>0</v>
      </c>
      <c r="K422" s="252">
        <f t="shared" ref="K422:K427" si="91">SUM(I422:J422)*D422</f>
        <v>0</v>
      </c>
      <c r="L422" s="200"/>
    </row>
    <row r="423" spans="1:17" s="173" customFormat="1">
      <c r="A423" s="266"/>
      <c r="B423" s="287" t="s">
        <v>34</v>
      </c>
      <c r="C423" s="18" t="s">
        <v>572</v>
      </c>
      <c r="D423" s="19">
        <v>40</v>
      </c>
      <c r="E423" s="19" t="s">
        <v>18</v>
      </c>
      <c r="F423" s="5"/>
      <c r="G423" s="5"/>
      <c r="H423" s="17">
        <f t="shared" si="89"/>
        <v>0</v>
      </c>
      <c r="I423" s="113">
        <f t="shared" si="90"/>
        <v>0</v>
      </c>
      <c r="J423" s="113">
        <f t="shared" si="90"/>
        <v>0</v>
      </c>
      <c r="K423" s="248">
        <f t="shared" si="91"/>
        <v>0</v>
      </c>
    </row>
    <row r="424" spans="1:17" s="171" customFormat="1" ht="25.5">
      <c r="A424" s="266"/>
      <c r="B424" s="287" t="s">
        <v>138</v>
      </c>
      <c r="C424" s="18" t="s">
        <v>573</v>
      </c>
      <c r="D424" s="19">
        <v>1310</v>
      </c>
      <c r="E424" s="19" t="s">
        <v>18</v>
      </c>
      <c r="F424" s="5"/>
      <c r="G424" s="5"/>
      <c r="H424" s="17">
        <f t="shared" si="89"/>
        <v>0</v>
      </c>
      <c r="I424" s="113">
        <f t="shared" si="90"/>
        <v>0</v>
      </c>
      <c r="J424" s="113">
        <f t="shared" si="90"/>
        <v>0</v>
      </c>
      <c r="K424" s="248">
        <f t="shared" si="91"/>
        <v>0</v>
      </c>
      <c r="L424" s="200"/>
    </row>
    <row r="425" spans="1:17" s="171" customFormat="1" ht="140.25">
      <c r="A425" s="266"/>
      <c r="B425" s="287" t="s">
        <v>302</v>
      </c>
      <c r="C425" s="18" t="s">
        <v>796</v>
      </c>
      <c r="D425" s="19">
        <v>1</v>
      </c>
      <c r="E425" s="19" t="s">
        <v>10</v>
      </c>
      <c r="F425" s="5"/>
      <c r="G425" s="5"/>
      <c r="H425" s="17">
        <f t="shared" si="89"/>
        <v>0</v>
      </c>
      <c r="I425" s="113">
        <f t="shared" si="90"/>
        <v>0</v>
      </c>
      <c r="J425" s="113">
        <f t="shared" si="90"/>
        <v>0</v>
      </c>
      <c r="K425" s="248">
        <f t="shared" si="91"/>
        <v>0</v>
      </c>
      <c r="L425" s="200"/>
    </row>
    <row r="426" spans="1:17" s="171" customFormat="1" ht="153">
      <c r="A426" s="266"/>
      <c r="B426" s="287" t="s">
        <v>303</v>
      </c>
      <c r="C426" s="18" t="s">
        <v>805</v>
      </c>
      <c r="D426" s="19">
        <v>1</v>
      </c>
      <c r="E426" s="19" t="s">
        <v>10</v>
      </c>
      <c r="F426" s="5"/>
      <c r="G426" s="5"/>
      <c r="H426" s="17">
        <f t="shared" si="89"/>
        <v>0</v>
      </c>
      <c r="I426" s="113">
        <f t="shared" si="90"/>
        <v>0</v>
      </c>
      <c r="J426" s="113">
        <f t="shared" si="90"/>
        <v>0</v>
      </c>
      <c r="K426" s="248">
        <f t="shared" si="91"/>
        <v>0</v>
      </c>
      <c r="L426" s="200"/>
    </row>
    <row r="427" spans="1:17" s="171" customFormat="1" ht="25.5">
      <c r="A427" s="269"/>
      <c r="B427" s="23" t="s">
        <v>304</v>
      </c>
      <c r="C427" s="24" t="s">
        <v>797</v>
      </c>
      <c r="D427" s="25">
        <v>70</v>
      </c>
      <c r="E427" s="25" t="s">
        <v>18</v>
      </c>
      <c r="F427" s="9"/>
      <c r="G427" s="9"/>
      <c r="H427" s="26">
        <f t="shared" si="89"/>
        <v>0</v>
      </c>
      <c r="I427" s="123">
        <f t="shared" si="90"/>
        <v>0</v>
      </c>
      <c r="J427" s="123">
        <f t="shared" si="90"/>
        <v>0</v>
      </c>
      <c r="K427" s="251">
        <f t="shared" si="91"/>
        <v>0</v>
      </c>
      <c r="L427" s="200"/>
    </row>
    <row r="428" spans="1:17" s="171" customFormat="1">
      <c r="A428" s="244"/>
      <c r="B428" s="107">
        <v>8</v>
      </c>
      <c r="C428" s="108" t="s">
        <v>139</v>
      </c>
      <c r="D428" s="108"/>
      <c r="E428" s="108"/>
      <c r="F428" s="108"/>
      <c r="G428" s="108"/>
      <c r="H428" s="108"/>
      <c r="I428" s="108"/>
      <c r="J428" s="108"/>
      <c r="K428" s="108"/>
      <c r="L428" s="200"/>
    </row>
    <row r="429" spans="1:17" s="173" customFormat="1">
      <c r="A429" s="245"/>
      <c r="B429" s="124" t="s">
        <v>35</v>
      </c>
      <c r="C429" s="20" t="s">
        <v>574</v>
      </c>
      <c r="D429" s="29">
        <v>1</v>
      </c>
      <c r="E429" s="126" t="s">
        <v>313</v>
      </c>
      <c r="F429" s="10"/>
      <c r="G429" s="10"/>
      <c r="H429" s="22">
        <f t="shared" ref="H429:H435" si="92">SUM(F429:G429)*D429</f>
        <v>0</v>
      </c>
      <c r="I429" s="30">
        <f t="shared" ref="I429:J435" si="93">TRUNC(F429*(1+$K$3),2)</f>
        <v>0</v>
      </c>
      <c r="J429" s="30">
        <f t="shared" si="93"/>
        <v>0</v>
      </c>
      <c r="K429" s="252">
        <f t="shared" ref="K429:K435" si="94">SUM(I429:J429)*D429</f>
        <v>0</v>
      </c>
    </row>
    <row r="430" spans="1:17" s="173" customFormat="1">
      <c r="A430" s="247"/>
      <c r="B430" s="110" t="s">
        <v>117</v>
      </c>
      <c r="C430" s="18" t="s">
        <v>575</v>
      </c>
      <c r="D430" s="172">
        <v>2</v>
      </c>
      <c r="E430" s="119" t="s">
        <v>313</v>
      </c>
      <c r="F430" s="5"/>
      <c r="G430" s="5"/>
      <c r="H430" s="17">
        <f t="shared" si="92"/>
        <v>0</v>
      </c>
      <c r="I430" s="113">
        <f t="shared" si="93"/>
        <v>0</v>
      </c>
      <c r="J430" s="113">
        <f t="shared" si="93"/>
        <v>0</v>
      </c>
      <c r="K430" s="248">
        <f t="shared" si="94"/>
        <v>0</v>
      </c>
    </row>
    <row r="431" spans="1:17" s="173" customFormat="1">
      <c r="A431" s="247"/>
      <c r="B431" s="110" t="s">
        <v>36</v>
      </c>
      <c r="C431" s="18" t="s">
        <v>576</v>
      </c>
      <c r="D431" s="172">
        <v>500</v>
      </c>
      <c r="E431" s="119" t="s">
        <v>18</v>
      </c>
      <c r="F431" s="5"/>
      <c r="G431" s="5"/>
      <c r="H431" s="17">
        <f t="shared" si="92"/>
        <v>0</v>
      </c>
      <c r="I431" s="113">
        <f t="shared" si="93"/>
        <v>0</v>
      </c>
      <c r="J431" s="113">
        <f t="shared" si="93"/>
        <v>0</v>
      </c>
      <c r="K431" s="248">
        <f t="shared" si="94"/>
        <v>0</v>
      </c>
    </row>
    <row r="432" spans="1:17" s="173" customFormat="1" ht="25.5">
      <c r="A432" s="247"/>
      <c r="B432" s="110" t="s">
        <v>37</v>
      </c>
      <c r="C432" s="18" t="s">
        <v>577</v>
      </c>
      <c r="D432" s="172">
        <v>1</v>
      </c>
      <c r="E432" s="119" t="s">
        <v>56</v>
      </c>
      <c r="F432" s="5"/>
      <c r="G432" s="5"/>
      <c r="H432" s="17">
        <f t="shared" si="92"/>
        <v>0</v>
      </c>
      <c r="I432" s="113">
        <f t="shared" si="93"/>
        <v>0</v>
      </c>
      <c r="J432" s="113">
        <f t="shared" si="93"/>
        <v>0</v>
      </c>
      <c r="K432" s="248">
        <f t="shared" si="94"/>
        <v>0</v>
      </c>
    </row>
    <row r="433" spans="1:82" s="173" customFormat="1">
      <c r="A433" s="247"/>
      <c r="B433" s="110" t="s">
        <v>38</v>
      </c>
      <c r="C433" s="18" t="s">
        <v>578</v>
      </c>
      <c r="D433" s="172">
        <v>15</v>
      </c>
      <c r="E433" s="119" t="s">
        <v>56</v>
      </c>
      <c r="F433" s="5"/>
      <c r="G433" s="5"/>
      <c r="H433" s="17">
        <f t="shared" si="92"/>
        <v>0</v>
      </c>
      <c r="I433" s="113">
        <f t="shared" si="93"/>
        <v>0</v>
      </c>
      <c r="J433" s="113">
        <f t="shared" si="93"/>
        <v>0</v>
      </c>
      <c r="K433" s="248">
        <f t="shared" si="94"/>
        <v>0</v>
      </c>
    </row>
    <row r="434" spans="1:82" s="173" customFormat="1" ht="25.5">
      <c r="A434" s="247"/>
      <c r="B434" s="110" t="s">
        <v>579</v>
      </c>
      <c r="C434" s="18" t="s">
        <v>580</v>
      </c>
      <c r="D434" s="172">
        <v>1</v>
      </c>
      <c r="E434" s="119" t="s">
        <v>56</v>
      </c>
      <c r="F434" s="5"/>
      <c r="G434" s="5"/>
      <c r="H434" s="17">
        <f t="shared" si="92"/>
        <v>0</v>
      </c>
      <c r="I434" s="113">
        <f t="shared" si="93"/>
        <v>0</v>
      </c>
      <c r="J434" s="113">
        <f t="shared" si="93"/>
        <v>0</v>
      </c>
      <c r="K434" s="248">
        <f t="shared" si="94"/>
        <v>0</v>
      </c>
    </row>
    <row r="435" spans="1:82" s="173" customFormat="1" ht="25.5">
      <c r="A435" s="250"/>
      <c r="B435" s="120" t="s">
        <v>581</v>
      </c>
      <c r="C435" s="24" t="s">
        <v>582</v>
      </c>
      <c r="D435" s="181">
        <v>15</v>
      </c>
      <c r="E435" s="122" t="s">
        <v>56</v>
      </c>
      <c r="F435" s="9"/>
      <c r="G435" s="9"/>
      <c r="H435" s="26">
        <f t="shared" si="92"/>
        <v>0</v>
      </c>
      <c r="I435" s="123">
        <f t="shared" si="93"/>
        <v>0</v>
      </c>
      <c r="J435" s="123">
        <f t="shared" si="93"/>
        <v>0</v>
      </c>
      <c r="K435" s="251">
        <f t="shared" si="94"/>
        <v>0</v>
      </c>
    </row>
    <row r="436" spans="1:82" s="171" customFormat="1">
      <c r="A436" s="244"/>
      <c r="B436" s="107">
        <v>9</v>
      </c>
      <c r="C436" s="108" t="s">
        <v>583</v>
      </c>
      <c r="D436" s="108"/>
      <c r="E436" s="108"/>
      <c r="F436" s="108"/>
      <c r="G436" s="108"/>
      <c r="H436" s="108"/>
      <c r="I436" s="108"/>
      <c r="J436" s="108"/>
      <c r="K436" s="108"/>
      <c r="L436" s="148"/>
      <c r="M436" s="84"/>
      <c r="N436" s="84"/>
    </row>
    <row r="437" spans="1:82" s="173" customFormat="1">
      <c r="A437" s="276"/>
      <c r="B437" s="201" t="s">
        <v>141</v>
      </c>
      <c r="C437" s="202" t="s">
        <v>584</v>
      </c>
      <c r="D437" s="203">
        <v>7</v>
      </c>
      <c r="E437" s="204" t="s">
        <v>56</v>
      </c>
      <c r="F437" s="31"/>
      <c r="G437" s="31"/>
      <c r="H437" s="22">
        <f t="shared" ref="H437:H446" si="95">SUM(F437:G437)*D437</f>
        <v>0</v>
      </c>
      <c r="I437" s="30">
        <f t="shared" ref="I437:I446" si="96">TRUNC(F437*(1+$K$3),2)</f>
        <v>0</v>
      </c>
      <c r="J437" s="30">
        <f t="shared" ref="J437:J446" si="97">TRUNC(G437*(1+$K$3),2)</f>
        <v>0</v>
      </c>
      <c r="K437" s="252">
        <f t="shared" ref="K437:K446" si="98">SUM(I437:J437)*D437</f>
        <v>0</v>
      </c>
      <c r="L437" s="205"/>
      <c r="M437" s="206"/>
    </row>
    <row r="438" spans="1:82" s="173" customFormat="1">
      <c r="A438" s="277"/>
      <c r="B438" s="207" t="s">
        <v>142</v>
      </c>
      <c r="C438" s="208" t="s">
        <v>585</v>
      </c>
      <c r="D438" s="209">
        <v>9</v>
      </c>
      <c r="E438" s="210" t="s">
        <v>56</v>
      </c>
      <c r="F438" s="32"/>
      <c r="G438" s="32"/>
      <c r="H438" s="17">
        <f t="shared" si="95"/>
        <v>0</v>
      </c>
      <c r="I438" s="113">
        <f t="shared" si="96"/>
        <v>0</v>
      </c>
      <c r="J438" s="113">
        <f t="shared" si="97"/>
        <v>0</v>
      </c>
      <c r="K438" s="248">
        <f t="shared" si="98"/>
        <v>0</v>
      </c>
      <c r="L438" s="205"/>
      <c r="M438" s="206"/>
    </row>
    <row r="439" spans="1:82" s="173" customFormat="1">
      <c r="A439" s="277"/>
      <c r="B439" s="207" t="s">
        <v>216</v>
      </c>
      <c r="C439" s="208" t="s">
        <v>586</v>
      </c>
      <c r="D439" s="209">
        <v>8</v>
      </c>
      <c r="E439" s="210" t="s">
        <v>56</v>
      </c>
      <c r="F439" s="32"/>
      <c r="G439" s="32"/>
      <c r="H439" s="17">
        <f t="shared" si="95"/>
        <v>0</v>
      </c>
      <c r="I439" s="113">
        <f t="shared" si="96"/>
        <v>0</v>
      </c>
      <c r="J439" s="113">
        <f t="shared" si="97"/>
        <v>0</v>
      </c>
      <c r="K439" s="248">
        <f t="shared" si="98"/>
        <v>0</v>
      </c>
      <c r="L439" s="205"/>
      <c r="M439" s="206"/>
    </row>
    <row r="440" spans="1:82" s="173" customFormat="1">
      <c r="A440" s="277"/>
      <c r="B440" s="207" t="s">
        <v>238</v>
      </c>
      <c r="C440" s="208" t="s">
        <v>587</v>
      </c>
      <c r="D440" s="209">
        <v>2</v>
      </c>
      <c r="E440" s="210" t="s">
        <v>56</v>
      </c>
      <c r="F440" s="32"/>
      <c r="G440" s="32"/>
      <c r="H440" s="17">
        <f t="shared" si="95"/>
        <v>0</v>
      </c>
      <c r="I440" s="113">
        <f t="shared" si="96"/>
        <v>0</v>
      </c>
      <c r="J440" s="113">
        <f t="shared" si="97"/>
        <v>0</v>
      </c>
      <c r="K440" s="248">
        <f t="shared" si="98"/>
        <v>0</v>
      </c>
      <c r="L440" s="205"/>
      <c r="M440" s="206"/>
    </row>
    <row r="441" spans="1:82" s="173" customFormat="1">
      <c r="A441" s="277"/>
      <c r="B441" s="207" t="s">
        <v>588</v>
      </c>
      <c r="C441" s="208" t="s">
        <v>589</v>
      </c>
      <c r="D441" s="209">
        <v>2</v>
      </c>
      <c r="E441" s="210" t="s">
        <v>56</v>
      </c>
      <c r="F441" s="32"/>
      <c r="G441" s="32"/>
      <c r="H441" s="17">
        <f t="shared" si="95"/>
        <v>0</v>
      </c>
      <c r="I441" s="113">
        <f t="shared" si="96"/>
        <v>0</v>
      </c>
      <c r="J441" s="113">
        <f t="shared" si="97"/>
        <v>0</v>
      </c>
      <c r="K441" s="248">
        <f t="shared" si="98"/>
        <v>0</v>
      </c>
      <c r="L441" s="205"/>
      <c r="M441" s="206"/>
    </row>
    <row r="442" spans="1:82" s="173" customFormat="1">
      <c r="A442" s="277"/>
      <c r="B442" s="207" t="s">
        <v>590</v>
      </c>
      <c r="C442" s="208" t="s">
        <v>591</v>
      </c>
      <c r="D442" s="209">
        <v>5</v>
      </c>
      <c r="E442" s="210" t="s">
        <v>10</v>
      </c>
      <c r="F442" s="32"/>
      <c r="G442" s="32"/>
      <c r="H442" s="17">
        <f t="shared" si="95"/>
        <v>0</v>
      </c>
      <c r="I442" s="113">
        <f t="shared" si="96"/>
        <v>0</v>
      </c>
      <c r="J442" s="113">
        <f t="shared" si="97"/>
        <v>0</v>
      </c>
      <c r="K442" s="248">
        <f t="shared" si="98"/>
        <v>0</v>
      </c>
      <c r="L442" s="205"/>
      <c r="M442" s="206"/>
    </row>
    <row r="443" spans="1:82" s="173" customFormat="1">
      <c r="A443" s="277"/>
      <c r="B443" s="207" t="s">
        <v>592</v>
      </c>
      <c r="C443" s="208" t="s">
        <v>593</v>
      </c>
      <c r="D443" s="209">
        <v>3</v>
      </c>
      <c r="E443" s="210" t="s">
        <v>10</v>
      </c>
      <c r="F443" s="32"/>
      <c r="G443" s="32"/>
      <c r="H443" s="17">
        <f t="shared" si="95"/>
        <v>0</v>
      </c>
      <c r="I443" s="113">
        <f t="shared" si="96"/>
        <v>0</v>
      </c>
      <c r="J443" s="113">
        <f t="shared" si="97"/>
        <v>0</v>
      </c>
      <c r="K443" s="248">
        <f t="shared" si="98"/>
        <v>0</v>
      </c>
      <c r="L443" s="205"/>
      <c r="M443" s="206"/>
    </row>
    <row r="444" spans="1:82" s="173" customFormat="1">
      <c r="A444" s="277"/>
      <c r="B444" s="207" t="s">
        <v>594</v>
      </c>
      <c r="C444" s="208" t="s">
        <v>595</v>
      </c>
      <c r="D444" s="209">
        <v>8</v>
      </c>
      <c r="E444" s="210" t="s">
        <v>56</v>
      </c>
      <c r="F444" s="32"/>
      <c r="G444" s="32"/>
      <c r="H444" s="17">
        <f t="shared" si="95"/>
        <v>0</v>
      </c>
      <c r="I444" s="113">
        <f t="shared" si="96"/>
        <v>0</v>
      </c>
      <c r="J444" s="113">
        <f t="shared" si="97"/>
        <v>0</v>
      </c>
      <c r="K444" s="248">
        <f t="shared" si="98"/>
        <v>0</v>
      </c>
      <c r="L444" s="205"/>
      <c r="M444" s="206"/>
    </row>
    <row r="445" spans="1:82" s="173" customFormat="1" ht="38.25">
      <c r="A445" s="277"/>
      <c r="B445" s="207" t="s">
        <v>661</v>
      </c>
      <c r="C445" s="208" t="s">
        <v>662</v>
      </c>
      <c r="D445" s="209">
        <v>1</v>
      </c>
      <c r="E445" s="210" t="s">
        <v>56</v>
      </c>
      <c r="F445" s="32"/>
      <c r="G445" s="32"/>
      <c r="H445" s="17">
        <f t="shared" si="95"/>
        <v>0</v>
      </c>
      <c r="I445" s="113">
        <f t="shared" si="96"/>
        <v>0</v>
      </c>
      <c r="J445" s="113">
        <f t="shared" si="97"/>
        <v>0</v>
      </c>
      <c r="K445" s="248">
        <f t="shared" si="98"/>
        <v>0</v>
      </c>
      <c r="L445" s="205"/>
      <c r="M445" s="206"/>
    </row>
    <row r="446" spans="1:82" s="173" customFormat="1" ht="25.5">
      <c r="A446" s="278"/>
      <c r="B446" s="211" t="s">
        <v>663</v>
      </c>
      <c r="C446" s="212" t="s">
        <v>664</v>
      </c>
      <c r="D446" s="213">
        <v>1</v>
      </c>
      <c r="E446" s="214" t="s">
        <v>56</v>
      </c>
      <c r="F446" s="33"/>
      <c r="G446" s="33"/>
      <c r="H446" s="26">
        <f t="shared" si="95"/>
        <v>0</v>
      </c>
      <c r="I446" s="123">
        <f t="shared" si="96"/>
        <v>0</v>
      </c>
      <c r="J446" s="123">
        <f t="shared" si="97"/>
        <v>0</v>
      </c>
      <c r="K446" s="251">
        <f t="shared" si="98"/>
        <v>0</v>
      </c>
      <c r="L446" s="205"/>
      <c r="M446" s="206"/>
    </row>
    <row r="447" spans="1:82" s="171" customFormat="1">
      <c r="A447" s="244"/>
      <c r="B447" s="107">
        <v>10</v>
      </c>
      <c r="C447" s="108" t="s">
        <v>596</v>
      </c>
      <c r="D447" s="108"/>
      <c r="E447" s="108"/>
      <c r="F447" s="108"/>
      <c r="G447" s="108"/>
      <c r="H447" s="108"/>
      <c r="I447" s="108"/>
      <c r="J447" s="108"/>
      <c r="K447" s="108"/>
      <c r="L447" s="148"/>
      <c r="M447" s="84"/>
      <c r="N447" s="84"/>
    </row>
    <row r="448" spans="1:82" s="4" customFormat="1" ht="25.5">
      <c r="A448" s="276"/>
      <c r="B448" s="201" t="s">
        <v>105</v>
      </c>
      <c r="C448" s="202" t="s">
        <v>597</v>
      </c>
      <c r="D448" s="203">
        <v>3</v>
      </c>
      <c r="E448" s="204" t="s">
        <v>10</v>
      </c>
      <c r="F448" s="31"/>
      <c r="G448" s="31"/>
      <c r="H448" s="22">
        <f t="shared" ref="H448:H456" si="99">SUM(F448:G448)*D448</f>
        <v>0</v>
      </c>
      <c r="I448" s="30">
        <f t="shared" ref="I448:J455" si="100">TRUNC(F448*(1+$K$3),2)</f>
        <v>0</v>
      </c>
      <c r="J448" s="30">
        <f t="shared" si="100"/>
        <v>0</v>
      </c>
      <c r="K448" s="252">
        <f t="shared" ref="K448:K456" si="101">SUM(I448:J448)*D448</f>
        <v>0</v>
      </c>
      <c r="L448" s="216"/>
      <c r="M448" s="216"/>
      <c r="N448" s="216"/>
      <c r="O448" s="216"/>
      <c r="P448" s="216"/>
      <c r="Q448" s="216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  <c r="AC448" s="216"/>
      <c r="AD448" s="216"/>
      <c r="AE448" s="216"/>
      <c r="AF448" s="216"/>
      <c r="AG448" s="216"/>
      <c r="AH448" s="216"/>
      <c r="AI448" s="216"/>
      <c r="AJ448" s="216"/>
      <c r="AK448" s="216"/>
      <c r="AL448" s="216"/>
      <c r="AM448" s="216"/>
      <c r="AN448" s="216"/>
      <c r="AO448" s="216"/>
      <c r="AP448" s="216"/>
      <c r="AQ448" s="216"/>
      <c r="AR448" s="216"/>
      <c r="AS448" s="216"/>
      <c r="AT448" s="216"/>
      <c r="AU448" s="216"/>
      <c r="AV448" s="216"/>
      <c r="AW448" s="216"/>
      <c r="AX448" s="216"/>
      <c r="AY448" s="216"/>
      <c r="AZ448" s="216"/>
      <c r="BA448" s="216"/>
      <c r="BB448" s="216"/>
      <c r="BC448" s="216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185"/>
      <c r="BT448" s="185"/>
      <c r="BU448" s="185"/>
      <c r="BV448" s="185"/>
      <c r="BW448" s="185"/>
      <c r="BX448" s="185"/>
      <c r="BY448" s="185"/>
      <c r="BZ448" s="185"/>
      <c r="CA448" s="185"/>
      <c r="CB448" s="185"/>
      <c r="CC448" s="185"/>
      <c r="CD448" s="185"/>
    </row>
    <row r="449" spans="1:82" s="4" customFormat="1" ht="25.5">
      <c r="A449" s="277"/>
      <c r="B449" s="207" t="s">
        <v>112</v>
      </c>
      <c r="C449" s="208" t="s">
        <v>598</v>
      </c>
      <c r="D449" s="209">
        <v>3</v>
      </c>
      <c r="E449" s="210" t="s">
        <v>10</v>
      </c>
      <c r="F449" s="32"/>
      <c r="G449" s="32"/>
      <c r="H449" s="17">
        <f t="shared" si="99"/>
        <v>0</v>
      </c>
      <c r="I449" s="113">
        <f t="shared" si="100"/>
        <v>0</v>
      </c>
      <c r="J449" s="113">
        <f t="shared" si="100"/>
        <v>0</v>
      </c>
      <c r="K449" s="248">
        <f t="shared" si="101"/>
        <v>0</v>
      </c>
      <c r="L449" s="216"/>
      <c r="M449" s="216"/>
      <c r="N449" s="216"/>
      <c r="O449" s="216"/>
      <c r="P449" s="216"/>
      <c r="Q449" s="216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  <c r="AC449" s="216"/>
      <c r="AD449" s="216"/>
      <c r="AE449" s="216"/>
      <c r="AF449" s="216"/>
      <c r="AG449" s="216"/>
      <c r="AH449" s="216"/>
      <c r="AI449" s="216"/>
      <c r="AJ449" s="216"/>
      <c r="AK449" s="216"/>
      <c r="AL449" s="216"/>
      <c r="AM449" s="216"/>
      <c r="AN449" s="216"/>
      <c r="AO449" s="216"/>
      <c r="AP449" s="216"/>
      <c r="AQ449" s="216"/>
      <c r="AR449" s="216"/>
      <c r="AS449" s="216"/>
      <c r="AT449" s="216"/>
      <c r="AU449" s="216"/>
      <c r="AV449" s="216"/>
      <c r="AW449" s="216"/>
      <c r="AX449" s="216"/>
      <c r="AY449" s="216"/>
      <c r="AZ449" s="216"/>
      <c r="BA449" s="216"/>
      <c r="BB449" s="216"/>
      <c r="BC449" s="216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185"/>
      <c r="BT449" s="185"/>
      <c r="BU449" s="185"/>
      <c r="BV449" s="185"/>
      <c r="BW449" s="185"/>
      <c r="BX449" s="185"/>
      <c r="BY449" s="185"/>
      <c r="BZ449" s="185"/>
      <c r="CA449" s="185"/>
      <c r="CB449" s="185"/>
      <c r="CC449" s="185"/>
      <c r="CD449" s="185"/>
    </row>
    <row r="450" spans="1:82" s="4" customFormat="1" ht="38.25">
      <c r="A450" s="277"/>
      <c r="B450" s="207" t="s">
        <v>122</v>
      </c>
      <c r="C450" s="208" t="s">
        <v>599</v>
      </c>
      <c r="D450" s="209">
        <v>3</v>
      </c>
      <c r="E450" s="210" t="s">
        <v>10</v>
      </c>
      <c r="F450" s="32"/>
      <c r="G450" s="32"/>
      <c r="H450" s="17">
        <f t="shared" si="99"/>
        <v>0</v>
      </c>
      <c r="I450" s="113">
        <f t="shared" si="100"/>
        <v>0</v>
      </c>
      <c r="J450" s="113">
        <f t="shared" si="100"/>
        <v>0</v>
      </c>
      <c r="K450" s="248">
        <f t="shared" si="101"/>
        <v>0</v>
      </c>
      <c r="L450" s="216"/>
      <c r="M450" s="216"/>
      <c r="N450" s="216"/>
      <c r="O450" s="216"/>
      <c r="P450" s="216"/>
      <c r="Q450" s="216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  <c r="AC450" s="216"/>
      <c r="AD450" s="216"/>
      <c r="AE450" s="216"/>
      <c r="AF450" s="216"/>
      <c r="AG450" s="216"/>
      <c r="AH450" s="216"/>
      <c r="AI450" s="216"/>
      <c r="AJ450" s="216"/>
      <c r="AK450" s="216"/>
      <c r="AL450" s="216"/>
      <c r="AM450" s="216"/>
      <c r="AN450" s="216"/>
      <c r="AO450" s="216"/>
      <c r="AP450" s="216"/>
      <c r="AQ450" s="216"/>
      <c r="AR450" s="216"/>
      <c r="AS450" s="216"/>
      <c r="AT450" s="216"/>
      <c r="AU450" s="216"/>
      <c r="AV450" s="216"/>
      <c r="AW450" s="216"/>
      <c r="AX450" s="216"/>
      <c r="AY450" s="216"/>
      <c r="AZ450" s="216"/>
      <c r="BA450" s="216"/>
      <c r="BB450" s="216"/>
      <c r="BC450" s="216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185"/>
      <c r="BT450" s="185"/>
      <c r="BU450" s="185"/>
      <c r="BV450" s="185"/>
      <c r="BW450" s="185"/>
      <c r="BX450" s="185"/>
      <c r="BY450" s="185"/>
      <c r="BZ450" s="185"/>
      <c r="CA450" s="185"/>
      <c r="CB450" s="185"/>
      <c r="CC450" s="185"/>
      <c r="CD450" s="185"/>
    </row>
    <row r="451" spans="1:82" s="4" customFormat="1" ht="12.75">
      <c r="A451" s="277"/>
      <c r="B451" s="207" t="s">
        <v>113</v>
      </c>
      <c r="C451" s="208" t="s">
        <v>600</v>
      </c>
      <c r="D451" s="209">
        <v>3</v>
      </c>
      <c r="E451" s="210" t="s">
        <v>10</v>
      </c>
      <c r="F451" s="32"/>
      <c r="G451" s="32"/>
      <c r="H451" s="17">
        <f t="shared" si="99"/>
        <v>0</v>
      </c>
      <c r="I451" s="113">
        <f t="shared" si="100"/>
        <v>0</v>
      </c>
      <c r="J451" s="113">
        <f t="shared" si="100"/>
        <v>0</v>
      </c>
      <c r="K451" s="248">
        <f t="shared" si="101"/>
        <v>0</v>
      </c>
      <c r="L451" s="216"/>
      <c r="M451" s="216"/>
      <c r="N451" s="216"/>
      <c r="O451" s="216"/>
      <c r="P451" s="216"/>
      <c r="Q451" s="216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  <c r="AC451" s="216"/>
      <c r="AD451" s="216"/>
      <c r="AE451" s="216"/>
      <c r="AF451" s="216"/>
      <c r="AG451" s="216"/>
      <c r="AH451" s="216"/>
      <c r="AI451" s="216"/>
      <c r="AJ451" s="216"/>
      <c r="AK451" s="216"/>
      <c r="AL451" s="216"/>
      <c r="AM451" s="216"/>
      <c r="AN451" s="216"/>
      <c r="AO451" s="216"/>
      <c r="AP451" s="216"/>
      <c r="AQ451" s="216"/>
      <c r="AR451" s="216"/>
      <c r="AS451" s="216"/>
      <c r="AT451" s="216"/>
      <c r="AU451" s="216"/>
      <c r="AV451" s="216"/>
      <c r="AW451" s="216"/>
      <c r="AX451" s="216"/>
      <c r="AY451" s="216"/>
      <c r="AZ451" s="216"/>
      <c r="BA451" s="216"/>
      <c r="BB451" s="216"/>
      <c r="BC451" s="216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185"/>
      <c r="BT451" s="185"/>
      <c r="BU451" s="185"/>
      <c r="BV451" s="185"/>
      <c r="BW451" s="185"/>
      <c r="BX451" s="185"/>
      <c r="BY451" s="185"/>
      <c r="BZ451" s="185"/>
      <c r="CA451" s="185"/>
      <c r="CB451" s="185"/>
      <c r="CC451" s="185"/>
      <c r="CD451" s="185"/>
    </row>
    <row r="452" spans="1:82" s="4" customFormat="1" ht="12.75">
      <c r="A452" s="277"/>
      <c r="B452" s="207" t="s">
        <v>114</v>
      </c>
      <c r="C452" s="208" t="s">
        <v>601</v>
      </c>
      <c r="D452" s="209">
        <v>3</v>
      </c>
      <c r="E452" s="210" t="s">
        <v>10</v>
      </c>
      <c r="F452" s="32"/>
      <c r="G452" s="32"/>
      <c r="H452" s="17">
        <f t="shared" si="99"/>
        <v>0</v>
      </c>
      <c r="I452" s="113">
        <f t="shared" si="100"/>
        <v>0</v>
      </c>
      <c r="J452" s="113">
        <f t="shared" si="100"/>
        <v>0</v>
      </c>
      <c r="K452" s="248">
        <f t="shared" si="101"/>
        <v>0</v>
      </c>
      <c r="L452" s="216"/>
      <c r="M452" s="216"/>
      <c r="N452" s="216"/>
      <c r="O452" s="216"/>
      <c r="P452" s="216"/>
      <c r="Q452" s="216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  <c r="AC452" s="216"/>
      <c r="AD452" s="216"/>
      <c r="AE452" s="216"/>
      <c r="AF452" s="216"/>
      <c r="AG452" s="216"/>
      <c r="AH452" s="216"/>
      <c r="AI452" s="216"/>
      <c r="AJ452" s="216"/>
      <c r="AK452" s="216"/>
      <c r="AL452" s="216"/>
      <c r="AM452" s="216"/>
      <c r="AN452" s="216"/>
      <c r="AO452" s="216"/>
      <c r="AP452" s="216"/>
      <c r="AQ452" s="216"/>
      <c r="AR452" s="216"/>
      <c r="AS452" s="216"/>
      <c r="AT452" s="216"/>
      <c r="AU452" s="216"/>
      <c r="AV452" s="216"/>
      <c r="AW452" s="216"/>
      <c r="AX452" s="216"/>
      <c r="AY452" s="216"/>
      <c r="AZ452" s="216"/>
      <c r="BA452" s="216"/>
      <c r="BB452" s="216"/>
      <c r="BC452" s="216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185"/>
      <c r="BT452" s="185"/>
      <c r="BU452" s="185"/>
      <c r="BV452" s="185"/>
      <c r="BW452" s="185"/>
      <c r="BX452" s="185"/>
      <c r="BY452" s="185"/>
      <c r="BZ452" s="185"/>
      <c r="CA452" s="185"/>
      <c r="CB452" s="185"/>
      <c r="CC452" s="185"/>
      <c r="CD452" s="185"/>
    </row>
    <row r="453" spans="1:82" s="4" customFormat="1" ht="25.5">
      <c r="A453" s="277"/>
      <c r="B453" s="207" t="s">
        <v>115</v>
      </c>
      <c r="C453" s="208" t="s">
        <v>602</v>
      </c>
      <c r="D453" s="209">
        <v>3</v>
      </c>
      <c r="E453" s="210" t="s">
        <v>10</v>
      </c>
      <c r="F453" s="32"/>
      <c r="G453" s="32"/>
      <c r="H453" s="17">
        <f t="shared" si="99"/>
        <v>0</v>
      </c>
      <c r="I453" s="113">
        <f t="shared" si="100"/>
        <v>0</v>
      </c>
      <c r="J453" s="113">
        <f t="shared" si="100"/>
        <v>0</v>
      </c>
      <c r="K453" s="248">
        <f t="shared" si="101"/>
        <v>0</v>
      </c>
      <c r="L453" s="216"/>
      <c r="M453" s="216"/>
      <c r="N453" s="216"/>
      <c r="O453" s="216"/>
      <c r="P453" s="216"/>
      <c r="Q453" s="216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  <c r="AC453" s="216"/>
      <c r="AD453" s="216"/>
      <c r="AE453" s="216"/>
      <c r="AF453" s="216"/>
      <c r="AG453" s="216"/>
      <c r="AH453" s="216"/>
      <c r="AI453" s="216"/>
      <c r="AJ453" s="216"/>
      <c r="AK453" s="216"/>
      <c r="AL453" s="216"/>
      <c r="AM453" s="216"/>
      <c r="AN453" s="216"/>
      <c r="AO453" s="216"/>
      <c r="AP453" s="216"/>
      <c r="AQ453" s="216"/>
      <c r="AR453" s="216"/>
      <c r="AS453" s="216"/>
      <c r="AT453" s="216"/>
      <c r="AU453" s="216"/>
      <c r="AV453" s="216"/>
      <c r="AW453" s="216"/>
      <c r="AX453" s="216"/>
      <c r="AY453" s="216"/>
      <c r="AZ453" s="216"/>
      <c r="BA453" s="216"/>
      <c r="BB453" s="216"/>
      <c r="BC453" s="216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185"/>
      <c r="BT453" s="185"/>
      <c r="BU453" s="185"/>
      <c r="BV453" s="185"/>
      <c r="BW453" s="185"/>
      <c r="BX453" s="185"/>
      <c r="BY453" s="185"/>
      <c r="BZ453" s="185"/>
      <c r="CA453" s="185"/>
      <c r="CB453" s="185"/>
      <c r="CC453" s="185"/>
      <c r="CD453" s="185"/>
    </row>
    <row r="454" spans="1:82" s="4" customFormat="1" ht="12.75">
      <c r="A454" s="277"/>
      <c r="B454" s="207" t="s">
        <v>124</v>
      </c>
      <c r="C454" s="208" t="s">
        <v>603</v>
      </c>
      <c r="D454" s="209">
        <v>3</v>
      </c>
      <c r="E454" s="210" t="s">
        <v>10</v>
      </c>
      <c r="F454" s="32"/>
      <c r="G454" s="32"/>
      <c r="H454" s="17">
        <f t="shared" si="99"/>
        <v>0</v>
      </c>
      <c r="I454" s="113">
        <f t="shared" si="100"/>
        <v>0</v>
      </c>
      <c r="J454" s="113">
        <f t="shared" si="100"/>
        <v>0</v>
      </c>
      <c r="K454" s="248">
        <f t="shared" si="101"/>
        <v>0</v>
      </c>
      <c r="L454" s="216"/>
      <c r="M454" s="216"/>
      <c r="N454" s="216"/>
      <c r="O454" s="216"/>
      <c r="P454" s="216"/>
      <c r="Q454" s="216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  <c r="AC454" s="216"/>
      <c r="AD454" s="216"/>
      <c r="AE454" s="216"/>
      <c r="AF454" s="216"/>
      <c r="AG454" s="216"/>
      <c r="AH454" s="216"/>
      <c r="AI454" s="216"/>
      <c r="AJ454" s="216"/>
      <c r="AK454" s="216"/>
      <c r="AL454" s="216"/>
      <c r="AM454" s="216"/>
      <c r="AN454" s="216"/>
      <c r="AO454" s="216"/>
      <c r="AP454" s="216"/>
      <c r="AQ454" s="216"/>
      <c r="AR454" s="216"/>
      <c r="AS454" s="216"/>
      <c r="AT454" s="216"/>
      <c r="AU454" s="216"/>
      <c r="AV454" s="216"/>
      <c r="AW454" s="216"/>
      <c r="AX454" s="216"/>
      <c r="AY454" s="216"/>
      <c r="AZ454" s="216"/>
      <c r="BA454" s="216"/>
      <c r="BB454" s="216"/>
      <c r="BC454" s="216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185"/>
      <c r="BT454" s="185"/>
      <c r="BU454" s="185"/>
      <c r="BV454" s="185"/>
      <c r="BW454" s="185"/>
      <c r="BX454" s="185"/>
      <c r="BY454" s="185"/>
      <c r="BZ454" s="185"/>
      <c r="CA454" s="185"/>
      <c r="CB454" s="185"/>
      <c r="CC454" s="185"/>
      <c r="CD454" s="185"/>
    </row>
    <row r="455" spans="1:82" s="4" customFormat="1" ht="12.75">
      <c r="A455" s="277"/>
      <c r="B455" s="207" t="s">
        <v>145</v>
      </c>
      <c r="C455" s="208" t="s">
        <v>604</v>
      </c>
      <c r="D455" s="209">
        <v>3</v>
      </c>
      <c r="E455" s="210" t="s">
        <v>10</v>
      </c>
      <c r="F455" s="32"/>
      <c r="G455" s="32"/>
      <c r="H455" s="17">
        <f t="shared" si="99"/>
        <v>0</v>
      </c>
      <c r="I455" s="113">
        <f t="shared" si="100"/>
        <v>0</v>
      </c>
      <c r="J455" s="113">
        <f t="shared" si="100"/>
        <v>0</v>
      </c>
      <c r="K455" s="248">
        <f t="shared" si="101"/>
        <v>0</v>
      </c>
      <c r="L455" s="216"/>
      <c r="M455" s="216"/>
      <c r="N455" s="216"/>
      <c r="O455" s="216"/>
      <c r="P455" s="216"/>
      <c r="Q455" s="216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  <c r="AC455" s="216"/>
      <c r="AD455" s="216"/>
      <c r="AE455" s="216"/>
      <c r="AF455" s="216"/>
      <c r="AG455" s="216"/>
      <c r="AH455" s="216"/>
      <c r="AI455" s="216"/>
      <c r="AJ455" s="216"/>
      <c r="AK455" s="216"/>
      <c r="AL455" s="216"/>
      <c r="AM455" s="216"/>
      <c r="AN455" s="216"/>
      <c r="AO455" s="216"/>
      <c r="AP455" s="216"/>
      <c r="AQ455" s="216"/>
      <c r="AR455" s="216"/>
      <c r="AS455" s="216"/>
      <c r="AT455" s="216"/>
      <c r="AU455" s="216"/>
      <c r="AV455" s="216"/>
      <c r="AW455" s="216"/>
      <c r="AX455" s="216"/>
      <c r="AY455" s="216"/>
      <c r="AZ455" s="216"/>
      <c r="BA455" s="216"/>
      <c r="BB455" s="216"/>
      <c r="BC455" s="216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185"/>
      <c r="BT455" s="185"/>
      <c r="BU455" s="185"/>
      <c r="BV455" s="185"/>
      <c r="BW455" s="185"/>
      <c r="BX455" s="185"/>
      <c r="BY455" s="185"/>
      <c r="BZ455" s="185"/>
      <c r="CA455" s="185"/>
      <c r="CB455" s="185"/>
      <c r="CC455" s="185"/>
      <c r="CD455" s="185"/>
    </row>
    <row r="456" spans="1:82" s="4" customFormat="1" ht="12.75">
      <c r="A456" s="278"/>
      <c r="B456" s="211" t="s">
        <v>195</v>
      </c>
      <c r="C456" s="212" t="s">
        <v>605</v>
      </c>
      <c r="D456" s="213">
        <v>1</v>
      </c>
      <c r="E456" s="214" t="s">
        <v>10</v>
      </c>
      <c r="F456" s="215" t="s">
        <v>16</v>
      </c>
      <c r="G456" s="33"/>
      <c r="H456" s="26">
        <f t="shared" si="99"/>
        <v>0</v>
      </c>
      <c r="I456" s="123" t="s">
        <v>16</v>
      </c>
      <c r="J456" s="123">
        <f>TRUNC(G456*(1+$K$3),2)</f>
        <v>0</v>
      </c>
      <c r="K456" s="251">
        <f t="shared" si="101"/>
        <v>0</v>
      </c>
      <c r="L456" s="216"/>
      <c r="M456" s="216"/>
      <c r="N456" s="216"/>
      <c r="O456" s="216"/>
      <c r="P456" s="216"/>
      <c r="Q456" s="216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  <c r="AC456" s="216"/>
      <c r="AD456" s="216"/>
      <c r="AE456" s="216"/>
      <c r="AF456" s="216"/>
      <c r="AG456" s="216"/>
      <c r="AH456" s="216"/>
      <c r="AI456" s="216"/>
      <c r="AJ456" s="216"/>
      <c r="AK456" s="216"/>
      <c r="AL456" s="216"/>
      <c r="AM456" s="216"/>
      <c r="AN456" s="216"/>
      <c r="AO456" s="216"/>
      <c r="AP456" s="216"/>
      <c r="AQ456" s="216"/>
      <c r="AR456" s="216"/>
      <c r="AS456" s="216"/>
      <c r="AT456" s="216"/>
      <c r="AU456" s="216"/>
      <c r="AV456" s="216"/>
      <c r="AW456" s="216"/>
      <c r="AX456" s="216"/>
      <c r="AY456" s="216"/>
      <c r="AZ456" s="216"/>
      <c r="BA456" s="216"/>
      <c r="BB456" s="216"/>
      <c r="BC456" s="216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185"/>
      <c r="BT456" s="185"/>
      <c r="BU456" s="185"/>
      <c r="BV456" s="185"/>
      <c r="BW456" s="185"/>
      <c r="BX456" s="185"/>
      <c r="BY456" s="185"/>
      <c r="BZ456" s="185"/>
      <c r="CA456" s="185"/>
      <c r="CB456" s="185"/>
      <c r="CC456" s="185"/>
      <c r="CD456" s="185"/>
    </row>
    <row r="457" spans="1:82" s="84" customFormat="1">
      <c r="A457" s="244"/>
      <c r="B457" s="107">
        <v>11</v>
      </c>
      <c r="C457" s="108" t="s">
        <v>140</v>
      </c>
      <c r="D457" s="108"/>
      <c r="E457" s="108"/>
      <c r="F457" s="108"/>
      <c r="G457" s="108"/>
      <c r="H457" s="108"/>
      <c r="I457" s="108"/>
      <c r="J457" s="108"/>
      <c r="K457" s="108"/>
      <c r="L457" s="148"/>
    </row>
    <row r="458" spans="1:82" s="173" customFormat="1">
      <c r="A458" s="264"/>
      <c r="B458" s="217" t="s">
        <v>43</v>
      </c>
      <c r="C458" s="163" t="s">
        <v>606</v>
      </c>
      <c r="D458" s="218">
        <v>1</v>
      </c>
      <c r="E458" s="165" t="s">
        <v>56</v>
      </c>
      <c r="F458" s="16"/>
      <c r="G458" s="16"/>
      <c r="H458" s="159">
        <f>SUM(F458:G458)*D458</f>
        <v>0</v>
      </c>
      <c r="I458" s="160">
        <f>TRUNC(F458*(1+$K$3),2)</f>
        <v>0</v>
      </c>
      <c r="J458" s="160">
        <f>TRUNC(G458*(1+$K$3),2)</f>
        <v>0</v>
      </c>
      <c r="K458" s="263">
        <f>SUM(I458:J458)*D458</f>
        <v>0</v>
      </c>
      <c r="L458" s="86"/>
      <c r="M458" s="86"/>
      <c r="N458" s="86"/>
    </row>
    <row r="459" spans="1:82" s="173" customFormat="1">
      <c r="A459" s="259"/>
      <c r="B459" s="149"/>
      <c r="C459" s="150" t="s">
        <v>49</v>
      </c>
      <c r="D459" s="152"/>
      <c r="E459" s="152"/>
      <c r="F459" s="153">
        <f>SUMPRODUCT($D212:$D458,F212:F458)</f>
        <v>0</v>
      </c>
      <c r="G459" s="153">
        <f>SUMPRODUCT($D212:$D458,G212:G458)</f>
        <v>0</v>
      </c>
      <c r="H459" s="153">
        <f>SUM(H212:H458)</f>
        <v>0</v>
      </c>
      <c r="I459" s="153">
        <f>SUMPRODUCT($D212:$D458,I212:I458)</f>
        <v>0</v>
      </c>
      <c r="J459" s="153">
        <f>SUMPRODUCT($D212:$D458,J212:J458)</f>
        <v>0</v>
      </c>
      <c r="K459" s="260">
        <f>SUM(K212:K458)</f>
        <v>0</v>
      </c>
      <c r="L459" s="86"/>
      <c r="M459" s="86"/>
    </row>
    <row r="460" spans="1:82" s="173" customFormat="1">
      <c r="A460" s="264"/>
      <c r="B460" s="162"/>
      <c r="C460" s="219" t="s">
        <v>22</v>
      </c>
      <c r="D460" s="164"/>
      <c r="E460" s="220"/>
      <c r="F460" s="153">
        <f>F459+F209+F159</f>
        <v>0</v>
      </c>
      <c r="G460" s="153">
        <f>G459+G209+G159</f>
        <v>0</v>
      </c>
      <c r="H460" s="221">
        <f>SUM(F460,G460)</f>
        <v>0</v>
      </c>
      <c r="I460" s="153">
        <f>I459+I209+I159</f>
        <v>0</v>
      </c>
      <c r="J460" s="153">
        <f>J459+J209+J159</f>
        <v>0</v>
      </c>
      <c r="K460" s="153">
        <f>K459+K209+K159</f>
        <v>0</v>
      </c>
    </row>
    <row r="461" spans="1:82" s="173" customFormat="1" ht="15.75" customHeight="1">
      <c r="A461" s="222"/>
      <c r="B461" s="223"/>
      <c r="C461" s="222"/>
      <c r="D461" s="224"/>
      <c r="E461" s="222"/>
      <c r="F461" s="222"/>
      <c r="G461" s="222"/>
      <c r="H461" s="222"/>
      <c r="I461" s="222"/>
      <c r="J461" s="222"/>
      <c r="K461" s="222"/>
    </row>
    <row r="462" spans="1:82" s="173" customFormat="1" ht="15.75" customHeight="1">
      <c r="A462" s="222"/>
      <c r="B462" s="223"/>
      <c r="C462" s="222"/>
      <c r="D462" s="224"/>
      <c r="E462" s="222"/>
      <c r="F462" s="222"/>
      <c r="G462" s="222"/>
      <c r="H462" s="222"/>
      <c r="I462" s="222"/>
      <c r="J462" s="222"/>
      <c r="K462" s="222"/>
    </row>
    <row r="463" spans="1:82" s="173" customFormat="1" ht="15.75" customHeight="1">
      <c r="A463" s="222"/>
      <c r="B463" s="223"/>
      <c r="C463" s="222"/>
      <c r="D463" s="224"/>
      <c r="E463" s="222"/>
      <c r="F463" s="222"/>
      <c r="G463" s="222"/>
      <c r="H463" s="222"/>
      <c r="I463" s="222"/>
      <c r="J463" s="222"/>
      <c r="K463" s="222" t="s">
        <v>319</v>
      </c>
    </row>
    <row r="464" spans="1:82" s="173" customFormat="1">
      <c r="A464" s="222"/>
      <c r="B464" s="223"/>
      <c r="C464" s="222"/>
      <c r="D464" s="224"/>
      <c r="E464" s="222"/>
      <c r="F464" s="222"/>
      <c r="G464" s="222"/>
      <c r="H464" s="222"/>
      <c r="I464" s="222"/>
      <c r="J464" s="222"/>
      <c r="K464" s="222"/>
    </row>
    <row r="465" spans="1:11" s="173" customFormat="1">
      <c r="A465" s="222"/>
      <c r="B465" s="223"/>
      <c r="C465" s="222"/>
      <c r="D465" s="224"/>
      <c r="E465" s="222"/>
      <c r="F465" s="222"/>
      <c r="G465" s="222"/>
      <c r="H465" s="222"/>
      <c r="I465" s="222"/>
      <c r="J465" s="222"/>
      <c r="K465" s="222"/>
    </row>
    <row r="466" spans="1:11" s="173" customFormat="1">
      <c r="A466" s="222"/>
      <c r="B466" s="223"/>
      <c r="C466" s="222"/>
      <c r="D466" s="224"/>
      <c r="E466" s="222"/>
      <c r="F466" s="222"/>
      <c r="G466" s="222"/>
      <c r="H466" s="222"/>
      <c r="I466" s="222"/>
      <c r="J466" s="222"/>
      <c r="K466" s="222"/>
    </row>
    <row r="467" spans="1:11" s="173" customFormat="1">
      <c r="A467" s="222"/>
      <c r="B467" s="223"/>
      <c r="C467" s="222"/>
      <c r="D467" s="224"/>
      <c r="E467" s="222"/>
      <c r="F467" s="222"/>
      <c r="G467" s="222"/>
      <c r="H467" s="222"/>
      <c r="I467" s="222"/>
      <c r="J467" s="222"/>
      <c r="K467" s="222"/>
    </row>
    <row r="468" spans="1:11">
      <c r="A468" s="222"/>
      <c r="B468" s="223"/>
      <c r="C468" s="222"/>
      <c r="D468" s="224"/>
      <c r="E468" s="222"/>
    </row>
    <row r="469" spans="1:11">
      <c r="A469" s="222"/>
      <c r="B469" s="223"/>
      <c r="C469" s="222"/>
      <c r="D469" s="224"/>
      <c r="E469" s="222"/>
    </row>
  </sheetData>
  <sheetProtection algorithmName="SHA-512" hashValue="DmyHOO1lrh8dEBZ6EyXxdk5mqmm2CLsAa7CEYFt+14CCpKh/CqycG8wKJS5iAI+UtVn5GpDQfRYLlmRPkJZqRQ==" saltValue="3VoAdwYVdqKyIC43O8yXQw==" spinCount="100000" sheet="1" selectLockedCells="1"/>
  <mergeCells count="20">
    <mergeCell ref="D119:K119"/>
    <mergeCell ref="A1:K1"/>
    <mergeCell ref="A411:A417"/>
    <mergeCell ref="B411:B417"/>
    <mergeCell ref="A10:B10"/>
    <mergeCell ref="A8:K8"/>
    <mergeCell ref="A11:K11"/>
    <mergeCell ref="E9:G9"/>
    <mergeCell ref="E10:K10"/>
    <mergeCell ref="A9:B9"/>
    <mergeCell ref="A12:A13"/>
    <mergeCell ref="B12:B13"/>
    <mergeCell ref="F12:G12"/>
    <mergeCell ref="H12:H13"/>
    <mergeCell ref="K12:K13"/>
    <mergeCell ref="I9:K9"/>
    <mergeCell ref="D12:D13"/>
    <mergeCell ref="E12:E13"/>
    <mergeCell ref="C12:C13"/>
    <mergeCell ref="I12:J12"/>
  </mergeCells>
  <conditionalFormatting sqref="L426:IP426 D260:G260 A260 L379:IP380 L256:IN257 D410:G410 L375:IP376 A415:E419 L422:IP422 L413:IN425 C417:G418 L249:IN250 F415:G416 L424:IQ424 C378:G380 C256:G257 A256:A257 L378:IQ379 C253:G254 A253:A254 L253:IO254 D408:G408 L374:IQ375 D418:G420 C413:C423 A413:B420 D413:E417 L420:IQ420 D400:G403 A400:A403 A371:A376 C371:G376 D376:G377 L411:IO419 L421:IO423 H411:K411 C249:G250 A249:A250 A335:G345 C365:G369 A365:A369 A411:G414 C246:G247 A246:A247 L246:IO247 L448:IG458 A378:A385 D380:G385 A420:G429 C457:G458 L403:IN403 L372:IN373 L260:IP260 L401:IN401 L338:IN345 L368:IN369 L253:IP253 L381:IN385 L402:IO402 L371:IO372 L257:IQ257 L400:IO400 L335:IO342 L365:IO368 L250:IQ250 L380:IO384">
    <cfRule type="containsText" dxfId="0" priority="23" stopIfTrue="1" operator="containsText" text="x,xx">
      <formula>NOT(ISERROR(SEARCH("x,xx",A246)))</formula>
    </cfRule>
  </conditionalFormatting>
  <printOptions horizontalCentered="1"/>
  <pageMargins left="0.31496062992125984" right="0.31496062992125984" top="0.78740157480314965" bottom="0.59055118110236227" header="0.31496062992125984" footer="0.31496062992125984"/>
  <pageSetup paperSize="9" scale="85" fitToHeight="20" orientation="landscape" r:id="rId1"/>
  <headerFooter>
    <oddHeader>&amp;L
&amp;G&amp;C&amp;"-,Negrito"&amp;14
UNIDADE DE ENGENHARIA&amp;R&amp;"-,Regular"&amp;9
PROCESSO Nº 0001078/2019</oddHeader>
    <oddFooter>&amp;R   &amp;"-,Regular"&amp;9  pág.  &amp;P/&amp;N</oddFooter>
  </headerFooter>
  <ignoredErrors>
    <ignoredError sqref="H460" formula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7" sqref="D7"/>
    </sheetView>
  </sheetViews>
  <sheetFormatPr defaultColWidth="8.85546875" defaultRowHeight="12.75"/>
  <cols>
    <col min="1" max="1" width="10.28515625" style="36" customWidth="1"/>
    <col min="2" max="2" width="6.28515625" style="36" customWidth="1"/>
    <col min="3" max="3" width="43.5703125" style="36" customWidth="1"/>
    <col min="4" max="4" width="11.140625" style="36" customWidth="1"/>
    <col min="5" max="6" width="8.85546875" style="36"/>
    <col min="7" max="7" width="31.42578125" style="36" customWidth="1"/>
    <col min="8" max="8" width="8.85546875" style="36"/>
    <col min="9" max="9" width="10.28515625" style="36" customWidth="1"/>
    <col min="10" max="16384" width="8.85546875" style="36"/>
  </cols>
  <sheetData>
    <row r="1" spans="1:8">
      <c r="A1" s="34"/>
      <c r="B1" s="34"/>
      <c r="C1" s="34"/>
      <c r="D1" s="34"/>
      <c r="E1" s="35"/>
    </row>
    <row r="2" spans="1:8">
      <c r="A2" s="34"/>
      <c r="B2" s="34"/>
      <c r="C2" s="34"/>
      <c r="D2" s="34"/>
      <c r="E2" s="35"/>
    </row>
    <row r="3" spans="1:8">
      <c r="A3" s="34"/>
      <c r="B3" s="34"/>
      <c r="C3" s="34"/>
      <c r="D3" s="34"/>
      <c r="E3" s="35"/>
    </row>
    <row r="4" spans="1:8" ht="21">
      <c r="A4" s="37"/>
      <c r="B4" s="313" t="s">
        <v>814</v>
      </c>
      <c r="C4" s="313"/>
      <c r="D4" s="313"/>
      <c r="E4" s="35"/>
    </row>
    <row r="5" spans="1:8" s="39" customFormat="1" ht="13.5" thickBot="1">
      <c r="A5" s="38"/>
      <c r="B5" s="38"/>
      <c r="C5" s="38"/>
      <c r="D5" s="38"/>
      <c r="E5" s="38"/>
    </row>
    <row r="6" spans="1:8" ht="15">
      <c r="A6" s="40"/>
      <c r="B6" s="41"/>
      <c r="C6" s="42" t="s">
        <v>815</v>
      </c>
      <c r="D6" s="42"/>
      <c r="E6" s="40"/>
      <c r="F6" s="314" t="s">
        <v>816</v>
      </c>
      <c r="G6" s="314"/>
      <c r="H6" s="314"/>
    </row>
    <row r="7" spans="1:8" ht="15">
      <c r="A7" s="35"/>
      <c r="B7" s="43">
        <v>1</v>
      </c>
      <c r="C7" s="44" t="s">
        <v>817</v>
      </c>
      <c r="D7" s="45"/>
      <c r="E7" s="35"/>
      <c r="F7" s="46" t="s">
        <v>818</v>
      </c>
      <c r="G7" s="46"/>
      <c r="H7" s="46"/>
    </row>
    <row r="8" spans="1:8" ht="15">
      <c r="A8" s="35"/>
      <c r="B8" s="43">
        <v>2</v>
      </c>
      <c r="C8" s="44" t="s">
        <v>819</v>
      </c>
      <c r="D8" s="45"/>
      <c r="E8" s="35"/>
      <c r="F8" s="46" t="s">
        <v>820</v>
      </c>
      <c r="G8" s="46"/>
      <c r="H8" s="46"/>
    </row>
    <row r="9" spans="1:8" ht="15">
      <c r="A9" s="35"/>
      <c r="B9" s="47">
        <v>3</v>
      </c>
      <c r="C9" s="48" t="s">
        <v>821</v>
      </c>
      <c r="D9" s="49"/>
      <c r="E9" s="35"/>
      <c r="F9" s="46" t="s">
        <v>822</v>
      </c>
      <c r="G9" s="46"/>
      <c r="H9" s="46"/>
    </row>
    <row r="10" spans="1:8" ht="15">
      <c r="A10" s="35"/>
      <c r="B10" s="43"/>
      <c r="C10" s="44"/>
      <c r="D10" s="50"/>
      <c r="E10" s="35"/>
      <c r="F10" s="46" t="s">
        <v>823</v>
      </c>
      <c r="G10" s="46"/>
      <c r="H10" s="46"/>
    </row>
    <row r="11" spans="1:8" ht="15">
      <c r="A11" s="35"/>
      <c r="B11" s="51">
        <v>4</v>
      </c>
      <c r="C11" s="52" t="s">
        <v>824</v>
      </c>
      <c r="D11" s="53"/>
      <c r="E11" s="35"/>
      <c r="F11" s="46" t="s">
        <v>825</v>
      </c>
      <c r="G11" s="46"/>
      <c r="H11" s="46"/>
    </row>
    <row r="12" spans="1:8" ht="15">
      <c r="A12" s="35"/>
      <c r="B12" s="54"/>
      <c r="C12" s="44"/>
      <c r="D12" s="50"/>
      <c r="E12" s="35"/>
      <c r="F12" s="55" t="s">
        <v>826</v>
      </c>
      <c r="G12" s="55"/>
      <c r="H12" s="55"/>
    </row>
    <row r="13" spans="1:8">
      <c r="A13" s="35"/>
      <c r="B13" s="56">
        <v>5</v>
      </c>
      <c r="C13" s="57" t="s">
        <v>827</v>
      </c>
      <c r="D13" s="58">
        <f>SUM(D14:D17)</f>
        <v>0</v>
      </c>
      <c r="E13" s="35"/>
      <c r="F13" s="59"/>
      <c r="G13" s="59"/>
      <c r="H13" s="59"/>
    </row>
    <row r="14" spans="1:8" ht="13.9" customHeight="1">
      <c r="A14" s="35"/>
      <c r="B14" s="60" t="s">
        <v>31</v>
      </c>
      <c r="C14" s="61" t="s">
        <v>828</v>
      </c>
      <c r="D14" s="62"/>
      <c r="E14" s="35"/>
      <c r="F14" s="63"/>
      <c r="G14" s="64"/>
      <c r="H14" s="64"/>
    </row>
    <row r="15" spans="1:8">
      <c r="A15" s="35"/>
      <c r="B15" s="43" t="s">
        <v>121</v>
      </c>
      <c r="C15" s="65" t="s">
        <v>829</v>
      </c>
      <c r="D15" s="66"/>
      <c r="E15" s="35"/>
      <c r="F15" s="64"/>
      <c r="G15" s="64"/>
      <c r="H15" s="64"/>
    </row>
    <row r="16" spans="1:8">
      <c r="A16" s="35"/>
      <c r="B16" s="43" t="s">
        <v>42</v>
      </c>
      <c r="C16" s="65" t="s">
        <v>830</v>
      </c>
      <c r="D16" s="66"/>
      <c r="E16" s="35"/>
      <c r="F16" s="64"/>
      <c r="G16" s="64"/>
      <c r="H16" s="64"/>
    </row>
    <row r="17" spans="1:10">
      <c r="A17" s="35"/>
      <c r="B17" s="47" t="s">
        <v>291</v>
      </c>
      <c r="C17" s="67" t="s">
        <v>831</v>
      </c>
      <c r="D17" s="68"/>
      <c r="E17" s="35"/>
      <c r="F17" s="315"/>
      <c r="G17" s="315"/>
      <c r="H17" s="315"/>
    </row>
    <row r="18" spans="1:10" ht="13.9" customHeight="1">
      <c r="A18" s="35"/>
      <c r="B18" s="43"/>
      <c r="C18" s="65"/>
      <c r="D18" s="69"/>
      <c r="E18" s="35"/>
      <c r="F18" s="314" t="s">
        <v>832</v>
      </c>
      <c r="G18" s="314"/>
      <c r="H18" s="314"/>
    </row>
    <row r="19" spans="1:10">
      <c r="A19" s="70"/>
      <c r="B19" s="56">
        <v>6</v>
      </c>
      <c r="C19" s="57" t="s">
        <v>833</v>
      </c>
      <c r="D19" s="71"/>
      <c r="E19" s="70"/>
      <c r="F19" s="316" t="s">
        <v>834</v>
      </c>
      <c r="G19" s="316"/>
      <c r="H19" s="316"/>
    </row>
    <row r="20" spans="1:10">
      <c r="A20" s="70"/>
      <c r="B20" s="319"/>
      <c r="C20" s="319"/>
      <c r="D20" s="319"/>
      <c r="E20" s="72"/>
      <c r="F20" s="317"/>
      <c r="G20" s="317"/>
      <c r="H20" s="317"/>
    </row>
    <row r="21" spans="1:10" ht="13.5" thickBot="1">
      <c r="A21" s="70"/>
      <c r="B21" s="73"/>
      <c r="C21" s="74" t="s">
        <v>835</v>
      </c>
      <c r="D21" s="75">
        <f>(((1+D7+D8+D9)*(1+D19)*(1+D11)/(1-D13))-1)</f>
        <v>0</v>
      </c>
      <c r="E21" s="72"/>
      <c r="F21" s="317"/>
      <c r="G21" s="317"/>
      <c r="H21" s="317"/>
    </row>
    <row r="22" spans="1:10">
      <c r="A22" s="70"/>
      <c r="D22" s="76"/>
      <c r="E22" s="77"/>
      <c r="F22" s="317"/>
      <c r="G22" s="317"/>
      <c r="H22" s="317"/>
    </row>
    <row r="23" spans="1:10" ht="13.5" thickBot="1">
      <c r="A23" s="70"/>
      <c r="B23" s="78" t="s">
        <v>836</v>
      </c>
      <c r="C23" s="63"/>
      <c r="D23" s="76"/>
      <c r="E23" s="77"/>
      <c r="F23" s="317"/>
      <c r="G23" s="317"/>
      <c r="H23" s="317"/>
    </row>
    <row r="24" spans="1:10">
      <c r="A24" s="70"/>
      <c r="B24" s="320" t="s">
        <v>837</v>
      </c>
      <c r="C24" s="320"/>
      <c r="D24" s="320"/>
      <c r="E24" s="77"/>
      <c r="F24" s="317"/>
      <c r="G24" s="317"/>
      <c r="H24" s="317"/>
    </row>
    <row r="25" spans="1:10" ht="13.5" thickBot="1">
      <c r="B25" s="321" t="s">
        <v>838</v>
      </c>
      <c r="C25" s="321"/>
      <c r="D25" s="321"/>
      <c r="F25" s="318"/>
      <c r="G25" s="318"/>
      <c r="H25" s="318"/>
    </row>
    <row r="27" spans="1:10">
      <c r="A27" s="63"/>
      <c r="B27" s="63"/>
      <c r="C27" s="63"/>
      <c r="D27" s="63"/>
      <c r="E27" s="64"/>
      <c r="F27" s="64"/>
      <c r="G27" s="64"/>
      <c r="H27" s="64"/>
      <c r="I27" s="64"/>
      <c r="J27" s="64"/>
    </row>
    <row r="28" spans="1:10">
      <c r="A28" s="63"/>
      <c r="B28" s="63"/>
      <c r="C28" s="63"/>
      <c r="D28" s="63"/>
      <c r="E28" s="63"/>
      <c r="F28" s="63"/>
      <c r="G28" s="63"/>
      <c r="H28" s="63"/>
      <c r="I28" s="63"/>
    </row>
    <row r="29" spans="1:10" ht="14.45" customHeight="1">
      <c r="B29" s="63"/>
      <c r="C29" s="63"/>
      <c r="D29" s="63"/>
      <c r="E29" s="79"/>
      <c r="F29" s="63"/>
      <c r="G29" s="63"/>
      <c r="H29" s="63"/>
    </row>
    <row r="30" spans="1:10" ht="15">
      <c r="B30" s="63"/>
      <c r="C30" s="63"/>
      <c r="D30" s="63"/>
      <c r="E30" s="80"/>
      <c r="F30" s="63"/>
      <c r="G30" s="63"/>
      <c r="H30" s="63"/>
    </row>
    <row r="31" spans="1:10" ht="15">
      <c r="B31" s="63"/>
      <c r="C31" s="63"/>
      <c r="D31" s="63"/>
      <c r="E31" s="80"/>
      <c r="F31" s="63"/>
      <c r="G31" s="63"/>
      <c r="H31" s="63"/>
    </row>
    <row r="32" spans="1:10" ht="15">
      <c r="B32" s="63"/>
      <c r="C32" s="63"/>
      <c r="D32" s="63"/>
      <c r="E32" s="80"/>
      <c r="F32" s="63"/>
      <c r="G32" s="63"/>
      <c r="H32" s="63"/>
    </row>
    <row r="33" spans="2:8" ht="15">
      <c r="B33" s="81"/>
      <c r="C33" s="81"/>
      <c r="D33" s="81"/>
      <c r="E33" s="82"/>
      <c r="F33" s="81"/>
      <c r="G33" s="81"/>
      <c r="H33" s="81"/>
    </row>
    <row r="34" spans="2:8" ht="15">
      <c r="E34" s="80"/>
    </row>
    <row r="35" spans="2:8" ht="15">
      <c r="E35" s="83"/>
    </row>
  </sheetData>
  <sheetProtection algorithmName="SHA-512" hashValue="lhC72f3yd25l7wszZHYYr9HThMMw0GymDMj3CG8H0+4HO8F/H6XmVaDkK0DQIfIxXHy/2HNly5/4P2ifZWSagg==" saltValue="8liF/pC+tqJIhX0L6hJEAA==" spinCount="100000" sheet="1" objects="1" scenarios="1" selectLockedCells="1"/>
  <mergeCells count="8">
    <mergeCell ref="B4:D4"/>
    <mergeCell ref="F6:H6"/>
    <mergeCell ref="F17:H17"/>
    <mergeCell ref="F18:H18"/>
    <mergeCell ref="F19:H25"/>
    <mergeCell ref="B20:D20"/>
    <mergeCell ref="B24:D24"/>
    <mergeCell ref="B25:D2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Orçada</vt:lpstr>
      <vt:lpstr>BDI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Marcia Corona Da Silva</cp:lastModifiedBy>
  <cp:lastPrinted>2019-10-21T17:27:19Z</cp:lastPrinted>
  <dcterms:created xsi:type="dcterms:W3CDTF">2000-05-25T11:19:14Z</dcterms:created>
  <dcterms:modified xsi:type="dcterms:W3CDTF">2019-11-08T12:07:42Z</dcterms:modified>
</cp:coreProperties>
</file>